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315" windowHeight="8985" activeTab="0"/>
  </bookViews>
  <sheets>
    <sheet name="2011 Journey to Excellence" sheetId="1" r:id="rId1"/>
    <sheet name="Instructions" sheetId="2" r:id="rId2"/>
  </sheets>
  <definedNames/>
  <calcPr fullCalcOnLoad="1"/>
</workbook>
</file>

<file path=xl/sharedStrings.xml><?xml version="1.0" encoding="utf-8"?>
<sst xmlns="http://schemas.openxmlformats.org/spreadsheetml/2006/main" count="98" uniqueCount="50">
  <si>
    <t>2011 Goal</t>
  </si>
  <si>
    <t>2009 Act.</t>
  </si>
  <si>
    <t>2010 Act.</t>
  </si>
  <si>
    <t>2010 Pts.</t>
  </si>
  <si>
    <t>Bronze</t>
  </si>
  <si>
    <t>Silver</t>
  </si>
  <si>
    <t>Gold</t>
  </si>
  <si>
    <t>Below Minimum</t>
  </si>
  <si>
    <t>Finance</t>
  </si>
  <si>
    <t>Membership</t>
  </si>
  <si>
    <t xml:space="preserve"> Operating Expenses</t>
  </si>
  <si>
    <t>Selected Data</t>
  </si>
  <si>
    <t xml:space="preserve"> Percent Increase in Council-
 Generated Conributions</t>
  </si>
  <si>
    <t xml:space="preserve"> Operating Urestricted Net
 Assets to Expense Ratio</t>
  </si>
  <si>
    <t>Program</t>
  </si>
  <si>
    <t>Unit Service</t>
  </si>
  <si>
    <t>Leadership &amp; Governance</t>
  </si>
  <si>
    <t xml:space="preserve"> Percent Market Share
 (Including Explorers)</t>
  </si>
  <si>
    <t xml:space="preserve"> Percent Membership Growth
 (Including Explorers)</t>
  </si>
  <si>
    <t xml:space="preserve"> Percent Membership Retention
 (Traditional Members Only)</t>
  </si>
  <si>
    <t xml:space="preserve"> Percent Cub Scouts
 Advancing a Rank</t>
  </si>
  <si>
    <t xml:space="preserve"> Percent Boy Scouts
 Advancing a Rank</t>
  </si>
  <si>
    <t xml:space="preserve"> Percent Cub Scouts
 Attending Summer Camp</t>
  </si>
  <si>
    <t xml:space="preserve"> Percent Boy Scouts
 Attending Summer Camp</t>
  </si>
  <si>
    <t xml:space="preserve"> Number of Service Hours
 Per Youth Member</t>
  </si>
  <si>
    <t xml:space="preserve"> Youth-Serving Executives to
 Total Available Youth Ratio</t>
  </si>
  <si>
    <t xml:space="preserve"> Percent Units Receiving Six
 Or More Commissioner Visits</t>
  </si>
  <si>
    <t xml:space="preserve"> Council Leadership Level
 (1=Bronze, 2=Silver, 3=Gold)</t>
  </si>
  <si>
    <t xml:space="preserve"> Committee Members per
 District</t>
  </si>
  <si>
    <t xml:space="preserve"> Percent of Direct Contact
 Leaders Trained</t>
  </si>
  <si>
    <t>Total Points</t>
  </si>
  <si>
    <t xml:space="preserve"> Percent New Permanently
 Rest. Endowment to Expense</t>
  </si>
  <si>
    <t xml:space="preserve"> Number of Unit Commissioners</t>
  </si>
  <si>
    <t xml:space="preserve"> Traditional Units per
 Unit Commissioner</t>
  </si>
  <si>
    <t xml:space="preserve"> Operating Surplus/Transfers</t>
  </si>
  <si>
    <t>2008 Act.</t>
  </si>
  <si>
    <t>Current</t>
  </si>
  <si>
    <t>2011 Journey to Excellence Progress Report</t>
  </si>
  <si>
    <r>
      <t>Note:</t>
    </r>
    <r>
      <rPr>
        <sz val="9"/>
        <rFont val="Arial"/>
        <family val="2"/>
      </rPr>
      <t xml:space="preserve"> Horizontal bars are based on determined standards; points include performance growth.</t>
    </r>
  </si>
  <si>
    <r>
      <t xml:space="preserve"> 2010 Actual - Red    </t>
    </r>
    <r>
      <rPr>
        <b/>
        <sz val="9"/>
        <color indexed="12"/>
        <rFont val="Arial"/>
        <family val="2"/>
      </rPr>
      <t>2011 Objectives - Blue</t>
    </r>
    <r>
      <rPr>
        <b/>
        <sz val="9"/>
        <color indexed="10"/>
        <rFont val="Arial"/>
        <family val="2"/>
      </rPr>
      <t xml:space="preserve">    </t>
    </r>
    <r>
      <rPr>
        <b/>
        <sz val="9"/>
        <color indexed="17"/>
        <rFont val="Arial"/>
        <family val="2"/>
      </rPr>
      <t>2011 Current - Green</t>
    </r>
  </si>
  <si>
    <t>2011 Obj.</t>
  </si>
  <si>
    <t>As of [Date]</t>
  </si>
  <si>
    <t>[Council]</t>
  </si>
  <si>
    <t>[Headquarters]</t>
  </si>
  <si>
    <t>Council Journey to Excellence Progress Report</t>
  </si>
  <si>
    <t>The worksheet is protected so that the user doesn't accidentally delete the fomulas.  However, it can easily be unprotected.  There is no password.</t>
  </si>
  <si>
    <t>Enter the date, council name/number, and headquarters city in the appropriate cells</t>
  </si>
  <si>
    <t>Enter year-end goals for all seventeen criteria.  Be sure to include expenses, surplus/transfers, and unit commissioner count in the boxes to the left of the header.</t>
  </si>
  <si>
    <t>Enter the month-end data in the current column.  The system will draw the graph for the month, but will not calculate points  This would require more data in order to be accurate and is displayed on the Journey to Excellence dashboard.</t>
  </si>
  <si>
    <t>Enter year-end data for 2009 and 2010 for all seventeen criteria.  Be sure to include expenses, surplus/transfers, and unit commissioner count in the boxes to the left of the header.  Do not enter dollar signs or percent symbols in any of the fields.  For Unit Visitations enter an amount of .001 if the council used the software (bronze requirement) but did not have any unit receive six or more visits.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</si>
</sst>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0">
    <font>
      <sz val="10"/>
      <name val="Arial"/>
      <family val="0"/>
    </font>
    <font>
      <sz val="8"/>
      <name val="Arial"/>
      <family val="0"/>
    </font>
    <font>
      <sz val="20"/>
      <color indexed="10"/>
      <name val="Arial Black"/>
      <family val="2"/>
    </font>
    <font>
      <sz val="12"/>
      <color indexed="10"/>
      <name val="Arial Black"/>
      <family val="2"/>
    </font>
    <font>
      <b/>
      <sz val="9"/>
      <name val="Arial"/>
      <family val="2"/>
    </font>
    <font>
      <sz val="9"/>
      <name val="Arial"/>
      <family val="0"/>
    </font>
    <font>
      <sz val="9"/>
      <color indexed="9"/>
      <name val="Arial"/>
      <family val="2"/>
    </font>
    <font>
      <sz val="10"/>
      <color indexed="12"/>
      <name val="Arial Black"/>
      <family val="2"/>
    </font>
    <font>
      <sz val="16"/>
      <color indexed="12"/>
      <name val="Arial Black"/>
      <family val="2"/>
    </font>
    <font>
      <b/>
      <sz val="9"/>
      <color indexed="10"/>
      <name val="Arial"/>
      <family val="2"/>
    </font>
    <font>
      <b/>
      <sz val="9"/>
      <color indexed="12"/>
      <name val="Arial"/>
      <family val="2"/>
    </font>
    <font>
      <u val="single"/>
      <sz val="10"/>
      <color indexed="12"/>
      <name val="Arial"/>
      <family val="0"/>
    </font>
    <font>
      <u val="single"/>
      <sz val="10"/>
      <color indexed="36"/>
      <name val="Arial"/>
      <family val="0"/>
    </font>
    <font>
      <b/>
      <sz val="9"/>
      <color indexed="17"/>
      <name val="Arial"/>
      <family val="2"/>
    </font>
    <font>
      <sz val="16"/>
      <color indexed="10"/>
      <name val="Arial Black"/>
      <family val="2"/>
    </font>
    <font>
      <sz val="10"/>
      <name val="Arial Black"/>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
      <patternFill patternType="solid">
        <fgColor indexed="51"/>
        <bgColor indexed="64"/>
      </patternFill>
    </fill>
    <fill>
      <patternFill patternType="solid">
        <fgColor indexed="1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color indexed="9"/>
      </bottom>
    </border>
    <border>
      <left>
        <color indexed="63"/>
      </left>
      <right>
        <color indexed="63"/>
      </right>
      <top>
        <color indexed="63"/>
      </top>
      <bottom style="thin">
        <color indexed="9"/>
      </bottom>
    </border>
    <border>
      <left>
        <color indexed="63"/>
      </left>
      <right style="thin"/>
      <top>
        <color indexed="63"/>
      </top>
      <bottom style="thin">
        <color indexed="9"/>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color indexed="63"/>
      </top>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4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 fillId="0" borderId="17" xfId="0" applyFont="1" applyFill="1" applyBorder="1" applyAlignment="1">
      <alignment horizontal="center"/>
    </xf>
    <xf numFmtId="0" fontId="4" fillId="0" borderId="17" xfId="0" applyFont="1" applyFill="1" applyBorder="1" applyAlignment="1">
      <alignment/>
    </xf>
    <xf numFmtId="0" fontId="6" fillId="0" borderId="18" xfId="0" applyFont="1" applyFill="1" applyBorder="1" applyAlignment="1">
      <alignment horizontal="center"/>
    </xf>
    <xf numFmtId="0" fontId="5" fillId="33" borderId="0" xfId="0" applyFont="1" applyFill="1" applyBorder="1" applyAlignment="1">
      <alignment/>
    </xf>
    <xf numFmtId="0" fontId="5" fillId="34" borderId="19" xfId="0" applyFont="1" applyFill="1" applyBorder="1" applyAlignment="1">
      <alignment/>
    </xf>
    <xf numFmtId="0" fontId="5" fillId="34" borderId="0" xfId="0" applyFont="1" applyFill="1" applyBorder="1" applyAlignment="1">
      <alignment/>
    </xf>
    <xf numFmtId="0" fontId="5" fillId="34" borderId="20" xfId="0" applyFont="1" applyFill="1" applyBorder="1" applyAlignment="1">
      <alignment/>
    </xf>
    <xf numFmtId="0" fontId="5" fillId="35" borderId="19" xfId="0" applyFont="1" applyFill="1" applyBorder="1" applyAlignment="1">
      <alignment/>
    </xf>
    <xf numFmtId="0" fontId="5" fillId="35" borderId="0" xfId="0" applyFont="1" applyFill="1" applyBorder="1" applyAlignment="1">
      <alignment/>
    </xf>
    <xf numFmtId="0" fontId="5" fillId="35" borderId="20" xfId="0" applyFont="1" applyFill="1" applyBorder="1" applyAlignment="1">
      <alignment/>
    </xf>
    <xf numFmtId="0" fontId="5" fillId="36" borderId="19" xfId="0" applyFont="1" applyFill="1" applyBorder="1" applyAlignment="1">
      <alignment/>
    </xf>
    <xf numFmtId="0" fontId="5" fillId="36" borderId="0" xfId="0" applyFont="1" applyFill="1" applyBorder="1" applyAlignment="1">
      <alignment/>
    </xf>
    <xf numFmtId="0" fontId="5" fillId="36" borderId="20" xfId="0" applyFont="1" applyFill="1" applyBorder="1" applyAlignment="1">
      <alignment/>
    </xf>
    <xf numFmtId="0" fontId="5" fillId="37" borderId="19" xfId="0" applyFont="1" applyFill="1" applyBorder="1" applyAlignment="1">
      <alignment/>
    </xf>
    <xf numFmtId="0" fontId="5" fillId="37" borderId="0" xfId="0" applyFont="1" applyFill="1" applyBorder="1" applyAlignment="1">
      <alignment/>
    </xf>
    <xf numFmtId="0" fontId="5" fillId="37" borderId="20" xfId="0" applyFont="1" applyFill="1" applyBorder="1" applyAlignment="1">
      <alignment/>
    </xf>
    <xf numFmtId="0" fontId="5" fillId="38" borderId="21" xfId="0" applyFont="1" applyFill="1" applyBorder="1" applyAlignment="1">
      <alignment/>
    </xf>
    <xf numFmtId="0" fontId="5" fillId="34" borderId="22" xfId="0" applyFont="1" applyFill="1" applyBorder="1" applyAlignment="1">
      <alignment/>
    </xf>
    <xf numFmtId="0" fontId="5" fillId="34" borderId="21" xfId="0" applyFont="1" applyFill="1" applyBorder="1" applyAlignment="1">
      <alignment/>
    </xf>
    <xf numFmtId="0" fontId="5" fillId="34" borderId="23" xfId="0" applyFont="1" applyFill="1" applyBorder="1" applyAlignment="1">
      <alignment/>
    </xf>
    <xf numFmtId="0" fontId="5" fillId="35" borderId="22" xfId="0" applyFont="1" applyFill="1" applyBorder="1" applyAlignment="1">
      <alignment/>
    </xf>
    <xf numFmtId="0" fontId="5" fillId="35" borderId="21" xfId="0" applyFont="1" applyFill="1" applyBorder="1" applyAlignment="1">
      <alignment/>
    </xf>
    <xf numFmtId="0" fontId="5" fillId="35" borderId="23" xfId="0" applyFont="1" applyFill="1" applyBorder="1" applyAlignment="1">
      <alignment/>
    </xf>
    <xf numFmtId="0" fontId="5" fillId="36" borderId="22" xfId="0" applyFont="1" applyFill="1" applyBorder="1" applyAlignment="1">
      <alignment/>
    </xf>
    <xf numFmtId="0" fontId="5" fillId="36" borderId="21" xfId="0" applyFont="1" applyFill="1" applyBorder="1" applyAlignment="1">
      <alignment/>
    </xf>
    <xf numFmtId="0" fontId="5" fillId="36" borderId="23" xfId="0" applyFont="1" applyFill="1" applyBorder="1" applyAlignment="1">
      <alignment/>
    </xf>
    <xf numFmtId="0" fontId="5" fillId="37" borderId="22" xfId="0" applyFont="1" applyFill="1" applyBorder="1" applyAlignment="1">
      <alignment/>
    </xf>
    <xf numFmtId="0" fontId="5" fillId="37" borderId="21" xfId="0" applyFont="1" applyFill="1" applyBorder="1" applyAlignment="1">
      <alignment/>
    </xf>
    <xf numFmtId="0" fontId="5" fillId="37" borderId="23" xfId="0" applyFont="1" applyFill="1" applyBorder="1" applyAlignment="1">
      <alignment/>
    </xf>
    <xf numFmtId="0" fontId="6" fillId="0" borderId="24" xfId="0" applyFont="1" applyFill="1" applyBorder="1" applyAlignment="1">
      <alignment horizontal="center"/>
    </xf>
    <xf numFmtId="0" fontId="5" fillId="34" borderId="25" xfId="0" applyFont="1" applyFill="1" applyBorder="1" applyAlignment="1">
      <alignment/>
    </xf>
    <xf numFmtId="0" fontId="5" fillId="34" borderId="26" xfId="0" applyFont="1" applyFill="1" applyBorder="1" applyAlignment="1">
      <alignment/>
    </xf>
    <xf numFmtId="0" fontId="5" fillId="34" borderId="27" xfId="0" applyFont="1" applyFill="1" applyBorder="1" applyAlignment="1">
      <alignment/>
    </xf>
    <xf numFmtId="0" fontId="5" fillId="0" borderId="0" xfId="0" applyFont="1" applyBorder="1" applyAlignment="1">
      <alignment/>
    </xf>
    <xf numFmtId="0" fontId="2" fillId="0" borderId="0" xfId="0" applyFont="1" applyBorder="1" applyAlignment="1">
      <alignment/>
    </xf>
    <xf numFmtId="0" fontId="3" fillId="0" borderId="0" xfId="0" applyFont="1" applyBorder="1" applyAlignment="1">
      <alignment/>
    </xf>
    <xf numFmtId="0" fontId="5" fillId="0" borderId="0" xfId="0" applyFont="1" applyBorder="1" applyAlignment="1">
      <alignment horizontal="left" vertical="center" wrapText="1"/>
    </xf>
    <xf numFmtId="165" fontId="6" fillId="0" borderId="24" xfId="0" applyNumberFormat="1" applyFont="1" applyFill="1" applyBorder="1" applyAlignment="1">
      <alignment horizontal="center"/>
    </xf>
    <xf numFmtId="165" fontId="5" fillId="33" borderId="0" xfId="0" applyNumberFormat="1" applyFont="1" applyFill="1" applyBorder="1" applyAlignment="1">
      <alignment/>
    </xf>
    <xf numFmtId="165" fontId="5" fillId="34" borderId="25" xfId="0" applyNumberFormat="1" applyFont="1" applyFill="1" applyBorder="1" applyAlignment="1">
      <alignment/>
    </xf>
    <xf numFmtId="165" fontId="5" fillId="34" borderId="26" xfId="0" applyNumberFormat="1" applyFont="1" applyFill="1" applyBorder="1" applyAlignment="1">
      <alignment/>
    </xf>
    <xf numFmtId="165" fontId="5" fillId="34" borderId="27" xfId="0" applyNumberFormat="1" applyFont="1" applyFill="1" applyBorder="1" applyAlignment="1">
      <alignment/>
    </xf>
    <xf numFmtId="165" fontId="5" fillId="35" borderId="19" xfId="0" applyNumberFormat="1" applyFont="1" applyFill="1" applyBorder="1" applyAlignment="1">
      <alignment/>
    </xf>
    <xf numFmtId="165" fontId="5" fillId="35" borderId="0" xfId="0" applyNumberFormat="1" applyFont="1" applyFill="1" applyBorder="1" applyAlignment="1">
      <alignment/>
    </xf>
    <xf numFmtId="165" fontId="5" fillId="35" borderId="20" xfId="0" applyNumberFormat="1" applyFont="1" applyFill="1" applyBorder="1" applyAlignment="1">
      <alignment/>
    </xf>
    <xf numFmtId="165" fontId="5" fillId="36" borderId="19" xfId="0" applyNumberFormat="1" applyFont="1" applyFill="1" applyBorder="1" applyAlignment="1">
      <alignment/>
    </xf>
    <xf numFmtId="165" fontId="5" fillId="36" borderId="0" xfId="0" applyNumberFormat="1" applyFont="1" applyFill="1" applyBorder="1" applyAlignment="1">
      <alignment/>
    </xf>
    <xf numFmtId="165" fontId="5" fillId="36" borderId="20" xfId="0" applyNumberFormat="1" applyFont="1" applyFill="1" applyBorder="1" applyAlignment="1">
      <alignment/>
    </xf>
    <xf numFmtId="165" fontId="5" fillId="38" borderId="21" xfId="0" applyNumberFormat="1" applyFont="1" applyFill="1" applyBorder="1" applyAlignment="1">
      <alignment/>
    </xf>
    <xf numFmtId="165" fontId="5" fillId="37" borderId="19" xfId="0" applyNumberFormat="1" applyFont="1" applyFill="1" applyBorder="1" applyAlignment="1">
      <alignment/>
    </xf>
    <xf numFmtId="165" fontId="5" fillId="37" borderId="0" xfId="0" applyNumberFormat="1" applyFont="1" applyFill="1" applyBorder="1" applyAlignment="1">
      <alignment/>
    </xf>
    <xf numFmtId="165" fontId="5" fillId="37" borderId="20" xfId="0" applyNumberFormat="1" applyFont="1" applyFill="1" applyBorder="1" applyAlignment="1">
      <alignment/>
    </xf>
    <xf numFmtId="3" fontId="5" fillId="0" borderId="0" xfId="0" applyNumberFormat="1" applyFont="1" applyBorder="1" applyAlignment="1">
      <alignment/>
    </xf>
    <xf numFmtId="3" fontId="4" fillId="0" borderId="17" xfId="0" applyNumberFormat="1" applyFont="1" applyFill="1" applyBorder="1" applyAlignment="1">
      <alignment horizontal="center"/>
    </xf>
    <xf numFmtId="3" fontId="0" fillId="0" borderId="0" xfId="0" applyNumberFormat="1" applyBorder="1" applyAlignment="1">
      <alignment/>
    </xf>
    <xf numFmtId="3" fontId="5" fillId="0" borderId="0" xfId="0" applyNumberFormat="1" applyFont="1" applyBorder="1" applyAlignment="1">
      <alignment horizontal="left" vertical="center" wrapText="1"/>
    </xf>
    <xf numFmtId="3" fontId="5" fillId="0" borderId="17" xfId="0" applyNumberFormat="1" applyFont="1" applyBorder="1" applyAlignment="1">
      <alignment horizontal="center" vertical="center"/>
    </xf>
    <xf numFmtId="0" fontId="4" fillId="0" borderId="0" xfId="0" applyFont="1" applyFill="1" applyBorder="1" applyAlignment="1">
      <alignment horizontal="center" vertical="top"/>
    </xf>
    <xf numFmtId="0" fontId="4" fillId="0" borderId="17" xfId="0" applyFont="1" applyFill="1" applyBorder="1" applyAlignment="1">
      <alignment horizontal="center" vertical="top"/>
    </xf>
    <xf numFmtId="0" fontId="0" fillId="0" borderId="12" xfId="0" applyBorder="1" applyAlignment="1">
      <alignment vertical="center"/>
    </xf>
    <xf numFmtId="0" fontId="0" fillId="0" borderId="0" xfId="0" applyAlignment="1">
      <alignment vertical="center"/>
    </xf>
    <xf numFmtId="0" fontId="5" fillId="34" borderId="28" xfId="0" applyFont="1" applyFill="1" applyBorder="1" applyAlignment="1">
      <alignment/>
    </xf>
    <xf numFmtId="0" fontId="5" fillId="34" borderId="29" xfId="0" applyFont="1" applyFill="1" applyBorder="1" applyAlignment="1">
      <alignment/>
    </xf>
    <xf numFmtId="0" fontId="5" fillId="35" borderId="28" xfId="0" applyFont="1" applyFill="1" applyBorder="1" applyAlignment="1">
      <alignment/>
    </xf>
    <xf numFmtId="0" fontId="5" fillId="35" borderId="29" xfId="0" applyFont="1" applyFill="1" applyBorder="1" applyAlignment="1">
      <alignment/>
    </xf>
    <xf numFmtId="0" fontId="5" fillId="36" borderId="28" xfId="0" applyFont="1" applyFill="1" applyBorder="1" applyAlignment="1">
      <alignment/>
    </xf>
    <xf numFmtId="0" fontId="5" fillId="36" borderId="29" xfId="0" applyFont="1" applyFill="1" applyBorder="1" applyAlignment="1">
      <alignment/>
    </xf>
    <xf numFmtId="0" fontId="5" fillId="37" borderId="28" xfId="0" applyFont="1" applyFill="1" applyBorder="1" applyAlignment="1">
      <alignment/>
    </xf>
    <xf numFmtId="0" fontId="5" fillId="37" borderId="29" xfId="0" applyFont="1" applyFill="1" applyBorder="1" applyAlignment="1">
      <alignment/>
    </xf>
    <xf numFmtId="38" fontId="5" fillId="0" borderId="17" xfId="0" applyNumberFormat="1" applyFont="1" applyFill="1" applyBorder="1" applyAlignment="1" applyProtection="1">
      <alignment vertical="top"/>
      <protection locked="0"/>
    </xf>
    <xf numFmtId="38" fontId="5" fillId="0" borderId="17" xfId="0" applyNumberFormat="1" applyFont="1" applyFill="1" applyBorder="1" applyAlignment="1" applyProtection="1">
      <alignment/>
      <protection locked="0"/>
    </xf>
    <xf numFmtId="38" fontId="5" fillId="0" borderId="17" xfId="0" applyNumberFormat="1" applyFont="1" applyFill="1" applyBorder="1" applyAlignment="1" applyProtection="1">
      <alignment vertical="center"/>
      <protection locked="0"/>
    </xf>
    <xf numFmtId="0" fontId="4" fillId="0" borderId="0" xfId="0" applyFont="1" applyFill="1" applyBorder="1" applyAlignment="1">
      <alignment horizontal="left" vertical="center" indent="2"/>
    </xf>
    <xf numFmtId="0" fontId="0" fillId="0" borderId="0" xfId="0" applyBorder="1" applyAlignment="1" applyProtection="1">
      <alignment/>
      <protection/>
    </xf>
    <xf numFmtId="0" fontId="4" fillId="0" borderId="17" xfId="0" applyFont="1" applyFill="1" applyBorder="1" applyAlignment="1" applyProtection="1">
      <alignment horizontal="center"/>
      <protection/>
    </xf>
    <xf numFmtId="0" fontId="5" fillId="0" borderId="0" xfId="0" applyFont="1" applyBorder="1" applyAlignment="1" applyProtection="1">
      <alignment/>
      <protection/>
    </xf>
    <xf numFmtId="2" fontId="5" fillId="0" borderId="30" xfId="0" applyNumberFormat="1" applyFont="1" applyFill="1" applyBorder="1" applyAlignment="1" applyProtection="1">
      <alignment horizontal="center" vertical="center" wrapText="1"/>
      <protection/>
    </xf>
    <xf numFmtId="165" fontId="5" fillId="0" borderId="30" xfId="0" applyNumberFormat="1" applyFont="1" applyFill="1" applyBorder="1" applyAlignment="1" applyProtection="1">
      <alignment horizontal="center" vertical="center" wrapText="1"/>
      <protection/>
    </xf>
    <xf numFmtId="165" fontId="5" fillId="0" borderId="30" xfId="0" applyNumberFormat="1" applyFont="1" applyFill="1" applyBorder="1" applyAlignment="1" applyProtection="1">
      <alignment horizontal="center" vertical="center" wrapText="1"/>
      <protection locked="0"/>
    </xf>
    <xf numFmtId="1" fontId="5" fillId="0" borderId="30" xfId="0" applyNumberFormat="1" applyFont="1" applyFill="1" applyBorder="1" applyAlignment="1" applyProtection="1">
      <alignment horizontal="center" vertical="center" wrapText="1"/>
      <protection locked="0"/>
    </xf>
    <xf numFmtId="3" fontId="5" fillId="0" borderId="30" xfId="0" applyNumberFormat="1" applyFont="1" applyFill="1" applyBorder="1" applyAlignment="1" applyProtection="1">
      <alignment horizontal="center" vertical="center" wrapText="1"/>
      <protection locked="0"/>
    </xf>
    <xf numFmtId="0" fontId="13" fillId="0" borderId="0" xfId="0" applyFont="1" applyBorder="1" applyAlignment="1">
      <alignment vertical="center" wrapText="1"/>
    </xf>
    <xf numFmtId="165" fontId="5" fillId="0" borderId="0" xfId="59" applyNumberFormat="1" applyFont="1" applyFill="1" applyBorder="1" applyAlignment="1" applyProtection="1">
      <alignment horizontal="center" vertical="center" wrapText="1"/>
      <protection locked="0"/>
    </xf>
    <xf numFmtId="165" fontId="5" fillId="38" borderId="0" xfId="0" applyNumberFormat="1" applyFont="1" applyFill="1" applyBorder="1" applyAlignment="1">
      <alignment/>
    </xf>
    <xf numFmtId="165" fontId="5" fillId="0" borderId="19" xfId="59" applyNumberFormat="1"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wrapText="1"/>
      <protection locked="0"/>
    </xf>
    <xf numFmtId="0" fontId="5" fillId="38" borderId="0" xfId="0" applyFont="1" applyFill="1" applyBorder="1" applyAlignment="1">
      <alignment/>
    </xf>
    <xf numFmtId="38" fontId="5" fillId="0" borderId="0" xfId="0" applyNumberFormat="1" applyFont="1" applyFill="1" applyBorder="1" applyAlignment="1" applyProtection="1">
      <alignment/>
      <protection/>
    </xf>
    <xf numFmtId="0" fontId="0" fillId="0" borderId="31" xfId="0" applyBorder="1" applyAlignment="1" applyProtection="1">
      <alignment/>
      <protection/>
    </xf>
    <xf numFmtId="0" fontId="2" fillId="0" borderId="13" xfId="0" applyFont="1" applyBorder="1" applyAlignment="1" applyProtection="1">
      <alignment/>
      <protection/>
    </xf>
    <xf numFmtId="0" fontId="3" fillId="0" borderId="13" xfId="0" applyFont="1" applyBorder="1" applyAlignment="1" applyProtection="1">
      <alignment/>
      <protection/>
    </xf>
    <xf numFmtId="0" fontId="8" fillId="0" borderId="13" xfId="0" applyFont="1" applyBorder="1" applyAlignment="1" applyProtection="1">
      <alignment/>
      <protection/>
    </xf>
    <xf numFmtId="0" fontId="7" fillId="0" borderId="13" xfId="0" applyFont="1" applyBorder="1" applyAlignment="1" applyProtection="1">
      <alignment vertical="center"/>
      <protection/>
    </xf>
    <xf numFmtId="0" fontId="0" fillId="0" borderId="13" xfId="0" applyBorder="1" applyAlignment="1" applyProtection="1">
      <alignment/>
      <protection/>
    </xf>
    <xf numFmtId="0" fontId="15" fillId="0" borderId="0" xfId="0" applyFont="1" applyAlignment="1">
      <alignment horizontal="center"/>
    </xf>
    <xf numFmtId="0" fontId="0" fillId="0" borderId="17" xfId="0" applyBorder="1" applyAlignment="1" applyProtection="1">
      <alignment vertical="center" wrapText="1"/>
      <protection locked="0"/>
    </xf>
    <xf numFmtId="3" fontId="5" fillId="0" borderId="32" xfId="0" applyNumberFormat="1" applyFont="1" applyBorder="1" applyAlignment="1">
      <alignment horizontal="center" vertical="center"/>
    </xf>
    <xf numFmtId="3" fontId="5" fillId="0" borderId="30" xfId="0" applyNumberFormat="1" applyFont="1" applyBorder="1" applyAlignment="1">
      <alignment horizontal="center" vertical="center"/>
    </xf>
    <xf numFmtId="3" fontId="5" fillId="0" borderId="33" xfId="0" applyNumberFormat="1" applyFont="1" applyBorder="1" applyAlignment="1">
      <alignment horizontal="center" vertical="center"/>
    </xf>
    <xf numFmtId="2" fontId="5" fillId="34" borderId="34" xfId="0" applyNumberFormat="1" applyFont="1" applyFill="1" applyBorder="1" applyAlignment="1">
      <alignment horizontal="center"/>
    </xf>
    <xf numFmtId="2" fontId="5" fillId="34" borderId="35" xfId="0" applyNumberFormat="1" applyFont="1" applyFill="1" applyBorder="1" applyAlignment="1">
      <alignment horizontal="center"/>
    </xf>
    <xf numFmtId="2" fontId="5" fillId="34" borderId="36" xfId="0" applyNumberFormat="1" applyFont="1" applyFill="1" applyBorder="1" applyAlignment="1">
      <alignment horizontal="center"/>
    </xf>
    <xf numFmtId="2" fontId="5" fillId="36" borderId="34" xfId="0" applyNumberFormat="1" applyFont="1" applyFill="1" applyBorder="1" applyAlignment="1">
      <alignment horizontal="center"/>
    </xf>
    <xf numFmtId="2" fontId="5" fillId="36" borderId="35" xfId="0" applyNumberFormat="1" applyFont="1" applyFill="1" applyBorder="1" applyAlignment="1">
      <alignment horizontal="center"/>
    </xf>
    <xf numFmtId="2" fontId="5" fillId="35" borderId="34" xfId="0" applyNumberFormat="1" applyFont="1" applyFill="1" applyBorder="1" applyAlignment="1">
      <alignment horizontal="center"/>
    </xf>
    <xf numFmtId="2" fontId="5" fillId="35" borderId="35" xfId="0" applyNumberFormat="1" applyFont="1" applyFill="1" applyBorder="1" applyAlignment="1">
      <alignment horizontal="center"/>
    </xf>
    <xf numFmtId="0" fontId="4" fillId="37" borderId="32" xfId="0" applyFont="1" applyFill="1" applyBorder="1" applyAlignment="1">
      <alignment horizontal="center"/>
    </xf>
    <xf numFmtId="165" fontId="5" fillId="36" borderId="34" xfId="59" applyNumberFormat="1" applyFont="1" applyFill="1" applyBorder="1" applyAlignment="1">
      <alignment horizontal="center"/>
    </xf>
    <xf numFmtId="165" fontId="5" fillId="36" borderId="35" xfId="59" applyNumberFormat="1" applyFont="1" applyFill="1" applyBorder="1" applyAlignment="1">
      <alignment horizontal="center"/>
    </xf>
    <xf numFmtId="165" fontId="5" fillId="36" borderId="36" xfId="59" applyNumberFormat="1" applyFont="1" applyFill="1" applyBorder="1" applyAlignment="1">
      <alignment horizontal="center"/>
    </xf>
    <xf numFmtId="165" fontId="5" fillId="37" borderId="34" xfId="59" applyNumberFormat="1" applyFont="1" applyFill="1" applyBorder="1" applyAlignment="1">
      <alignment horizontal="center"/>
    </xf>
    <xf numFmtId="165" fontId="5" fillId="37" borderId="35" xfId="59" applyNumberFormat="1" applyFont="1" applyFill="1" applyBorder="1" applyAlignment="1">
      <alignment horizontal="center"/>
    </xf>
    <xf numFmtId="165" fontId="5" fillId="37" borderId="36" xfId="59" applyNumberFormat="1" applyFont="1" applyFill="1" applyBorder="1" applyAlignment="1">
      <alignment horizontal="center"/>
    </xf>
    <xf numFmtId="165" fontId="5" fillId="0" borderId="32" xfId="0" applyNumberFormat="1" applyFont="1" applyFill="1" applyBorder="1" applyAlignment="1" applyProtection="1">
      <alignment horizontal="center" vertical="center"/>
      <protection locked="0"/>
    </xf>
    <xf numFmtId="165" fontId="5" fillId="0" borderId="30" xfId="0" applyNumberFormat="1" applyFont="1" applyFill="1" applyBorder="1" applyAlignment="1" applyProtection="1">
      <alignment horizontal="center" vertical="center"/>
      <protection locked="0"/>
    </xf>
    <xf numFmtId="165" fontId="5" fillId="0" borderId="33" xfId="0" applyNumberFormat="1" applyFont="1" applyFill="1" applyBorder="1" applyAlignment="1" applyProtection="1">
      <alignment horizontal="center" vertical="center"/>
      <protection locked="0"/>
    </xf>
    <xf numFmtId="2" fontId="5" fillId="0" borderId="17" xfId="0" applyNumberFormat="1" applyFont="1" applyFill="1" applyBorder="1" applyAlignment="1" applyProtection="1">
      <alignment horizontal="center" vertical="center"/>
      <protection locked="0"/>
    </xf>
    <xf numFmtId="165" fontId="5" fillId="37" borderId="19" xfId="0" applyNumberFormat="1" applyFont="1" applyFill="1" applyBorder="1" applyAlignment="1">
      <alignment horizontal="center"/>
    </xf>
    <xf numFmtId="165" fontId="5" fillId="37" borderId="0" xfId="0" applyNumberFormat="1" applyFont="1" applyFill="1" applyBorder="1" applyAlignment="1">
      <alignment horizontal="center"/>
    </xf>
    <xf numFmtId="165" fontId="5" fillId="37" borderId="20" xfId="0" applyNumberFormat="1" applyFont="1" applyFill="1" applyBorder="1" applyAlignment="1">
      <alignment horizontal="center"/>
    </xf>
    <xf numFmtId="2" fontId="5" fillId="37" borderId="34" xfId="0" applyNumberFormat="1" applyFont="1" applyFill="1" applyBorder="1" applyAlignment="1">
      <alignment horizontal="center"/>
    </xf>
    <xf numFmtId="2" fontId="5" fillId="37" borderId="35" xfId="0" applyNumberFormat="1" applyFont="1" applyFill="1" applyBorder="1" applyAlignment="1">
      <alignment horizontal="center"/>
    </xf>
    <xf numFmtId="2" fontId="5" fillId="37" borderId="36" xfId="0" applyNumberFormat="1" applyFont="1" applyFill="1" applyBorder="1" applyAlignment="1">
      <alignment horizontal="center"/>
    </xf>
    <xf numFmtId="165" fontId="5" fillId="0" borderId="32" xfId="0" applyNumberFormat="1" applyFont="1" applyFill="1" applyBorder="1" applyAlignment="1" applyProtection="1">
      <alignment horizontal="center" vertical="center" wrapText="1"/>
      <protection locked="0"/>
    </xf>
    <xf numFmtId="165" fontId="5" fillId="0" borderId="30" xfId="0" applyNumberFormat="1" applyFont="1" applyFill="1" applyBorder="1" applyAlignment="1" applyProtection="1">
      <alignment horizontal="center" vertical="center" wrapText="1"/>
      <protection locked="0"/>
    </xf>
    <xf numFmtId="165" fontId="5" fillId="0" borderId="33" xfId="0" applyNumberFormat="1" applyFont="1" applyFill="1" applyBorder="1" applyAlignment="1" applyProtection="1">
      <alignment horizontal="center" vertical="center" wrapText="1"/>
      <protection locked="0"/>
    </xf>
    <xf numFmtId="0" fontId="5" fillId="0" borderId="17" xfId="0" applyFont="1" applyBorder="1" applyAlignment="1">
      <alignment horizontal="left"/>
    </xf>
    <xf numFmtId="0" fontId="4" fillId="35" borderId="32" xfId="0" applyFont="1" applyFill="1" applyBorder="1" applyAlignment="1">
      <alignment horizontal="center"/>
    </xf>
    <xf numFmtId="0" fontId="4" fillId="36" borderId="32" xfId="0" applyFont="1" applyFill="1" applyBorder="1" applyAlignment="1">
      <alignment horizontal="center"/>
    </xf>
    <xf numFmtId="165" fontId="5" fillId="35" borderId="34" xfId="59" applyNumberFormat="1" applyFont="1" applyFill="1" applyBorder="1" applyAlignment="1">
      <alignment horizontal="center"/>
    </xf>
    <xf numFmtId="165" fontId="5" fillId="35" borderId="35" xfId="59" applyNumberFormat="1" applyFont="1" applyFill="1" applyBorder="1" applyAlignment="1">
      <alignment horizontal="center"/>
    </xf>
    <xf numFmtId="165" fontId="5" fillId="35" borderId="36" xfId="59" applyNumberFormat="1" applyFont="1" applyFill="1" applyBorder="1" applyAlignment="1">
      <alignment horizontal="center"/>
    </xf>
    <xf numFmtId="165" fontId="5" fillId="34" borderId="34" xfId="59" applyNumberFormat="1" applyFont="1" applyFill="1" applyBorder="1" applyAlignment="1">
      <alignment horizontal="center"/>
    </xf>
    <xf numFmtId="165" fontId="5" fillId="34" borderId="35" xfId="59" applyNumberFormat="1" applyFont="1" applyFill="1" applyBorder="1" applyAlignment="1">
      <alignment horizontal="center"/>
    </xf>
    <xf numFmtId="165" fontId="5" fillId="34" borderId="36" xfId="59" applyNumberFormat="1" applyFont="1" applyFill="1" applyBorder="1" applyAlignment="1">
      <alignment horizontal="center"/>
    </xf>
    <xf numFmtId="165" fontId="5" fillId="35" borderId="34" xfId="0" applyNumberFormat="1" applyFont="1" applyFill="1" applyBorder="1" applyAlignment="1">
      <alignment horizontal="center"/>
    </xf>
    <xf numFmtId="165" fontId="5" fillId="35" borderId="35" xfId="0" applyNumberFormat="1" applyFont="1" applyFill="1" applyBorder="1" applyAlignment="1">
      <alignment horizontal="center"/>
    </xf>
    <xf numFmtId="165" fontId="5" fillId="35" borderId="36" xfId="0" applyNumberFormat="1" applyFont="1" applyFill="1" applyBorder="1" applyAlignment="1">
      <alignment horizontal="center"/>
    </xf>
    <xf numFmtId="165" fontId="5" fillId="0" borderId="35" xfId="0" applyNumberFormat="1" applyFont="1" applyFill="1" applyBorder="1" applyAlignment="1" applyProtection="1">
      <alignment horizontal="center" vertical="center" wrapText="1"/>
      <protection locked="0"/>
    </xf>
    <xf numFmtId="165" fontId="5" fillId="0" borderId="0" xfId="0" applyNumberFormat="1" applyFont="1" applyFill="1" applyBorder="1" applyAlignment="1" applyProtection="1">
      <alignment horizontal="center" vertical="center" wrapText="1"/>
      <protection locked="0"/>
    </xf>
    <xf numFmtId="165" fontId="5" fillId="0" borderId="21" xfId="0" applyNumberFormat="1" applyFont="1" applyFill="1" applyBorder="1" applyAlignment="1" applyProtection="1">
      <alignment horizontal="center" vertical="center" wrapText="1"/>
      <protection locked="0"/>
    </xf>
    <xf numFmtId="165" fontId="5" fillId="0" borderId="32" xfId="0" applyNumberFormat="1" applyFont="1" applyFill="1" applyBorder="1" applyAlignment="1" applyProtection="1">
      <alignment horizontal="center" vertical="center" wrapText="1"/>
      <protection/>
    </xf>
    <xf numFmtId="165" fontId="5" fillId="0" borderId="30" xfId="0" applyNumberFormat="1" applyFont="1" applyFill="1" applyBorder="1" applyAlignment="1" applyProtection="1">
      <alignment horizontal="center" vertical="center" wrapText="1"/>
      <protection/>
    </xf>
    <xf numFmtId="165" fontId="5" fillId="0" borderId="33" xfId="0" applyNumberFormat="1" applyFont="1" applyFill="1" applyBorder="1" applyAlignment="1" applyProtection="1">
      <alignment horizontal="center" vertical="center" wrapText="1"/>
      <protection/>
    </xf>
    <xf numFmtId="2" fontId="5" fillId="0" borderId="32" xfId="0" applyNumberFormat="1" applyFont="1" applyFill="1" applyBorder="1" applyAlignment="1" applyProtection="1">
      <alignment horizontal="center" vertical="center" wrapText="1"/>
      <protection/>
    </xf>
    <xf numFmtId="2" fontId="5" fillId="0" borderId="30" xfId="0" applyNumberFormat="1" applyFont="1" applyFill="1" applyBorder="1" applyAlignment="1" applyProtection="1">
      <alignment horizontal="center" vertical="center" wrapText="1"/>
      <protection/>
    </xf>
    <xf numFmtId="2" fontId="5" fillId="0" borderId="33" xfId="0" applyNumberFormat="1" applyFont="1" applyFill="1" applyBorder="1" applyAlignment="1" applyProtection="1">
      <alignment horizontal="center" vertical="center" wrapText="1"/>
      <protection/>
    </xf>
    <xf numFmtId="165" fontId="5" fillId="0" borderId="34" xfId="59" applyNumberFormat="1" applyFont="1" applyFill="1" applyBorder="1" applyAlignment="1" applyProtection="1">
      <alignment horizontal="center" vertical="center" wrapText="1"/>
      <protection/>
    </xf>
    <xf numFmtId="165" fontId="5" fillId="0" borderId="19" xfId="59" applyNumberFormat="1" applyFont="1" applyFill="1" applyBorder="1" applyAlignment="1" applyProtection="1">
      <alignment horizontal="center" vertical="center" wrapText="1"/>
      <protection/>
    </xf>
    <xf numFmtId="165" fontId="5" fillId="0" borderId="22" xfId="59" applyNumberFormat="1" applyFont="1" applyFill="1" applyBorder="1" applyAlignment="1" applyProtection="1">
      <alignment horizontal="center" vertical="center" wrapText="1"/>
      <protection/>
    </xf>
    <xf numFmtId="0" fontId="4" fillId="0" borderId="17" xfId="0" applyFont="1" applyFill="1" applyBorder="1" applyAlignment="1">
      <alignment horizontal="center"/>
    </xf>
    <xf numFmtId="0" fontId="4" fillId="35" borderId="17" xfId="0" applyFont="1" applyFill="1" applyBorder="1" applyAlignment="1">
      <alignment horizontal="center"/>
    </xf>
    <xf numFmtId="165" fontId="5" fillId="0" borderId="35" xfId="59" applyNumberFormat="1" applyFont="1" applyFill="1" applyBorder="1" applyAlignment="1" applyProtection="1">
      <alignment horizontal="center" vertical="center" wrapText="1"/>
      <protection locked="0"/>
    </xf>
    <xf numFmtId="165" fontId="5" fillId="0" borderId="0" xfId="59" applyNumberFormat="1" applyFont="1" applyFill="1" applyBorder="1" applyAlignment="1" applyProtection="1">
      <alignment horizontal="center" vertical="center" wrapText="1"/>
      <protection locked="0"/>
    </xf>
    <xf numFmtId="165" fontId="5" fillId="0" borderId="21" xfId="59" applyNumberFormat="1" applyFont="1" applyFill="1" applyBorder="1" applyAlignment="1" applyProtection="1">
      <alignment horizontal="center" vertical="center" wrapText="1"/>
      <protection locked="0"/>
    </xf>
    <xf numFmtId="2" fontId="5" fillId="0" borderId="17" xfId="0" applyNumberFormat="1" applyFont="1" applyFill="1" applyBorder="1" applyAlignment="1" applyProtection="1">
      <alignment horizontal="center" vertical="center" wrapText="1"/>
      <protection locked="0"/>
    </xf>
    <xf numFmtId="0" fontId="4" fillId="0" borderId="32" xfId="0" applyFont="1" applyFill="1" applyBorder="1" applyAlignment="1">
      <alignment horizontal="center"/>
    </xf>
    <xf numFmtId="165" fontId="5" fillId="36" borderId="19" xfId="0" applyNumberFormat="1" applyFont="1" applyFill="1" applyBorder="1" applyAlignment="1">
      <alignment horizontal="center"/>
    </xf>
    <xf numFmtId="165" fontId="5" fillId="36" borderId="0" xfId="0" applyNumberFormat="1" applyFont="1" applyFill="1" applyBorder="1" applyAlignment="1">
      <alignment horizontal="center"/>
    </xf>
    <xf numFmtId="165" fontId="5" fillId="36" borderId="20" xfId="0" applyNumberFormat="1" applyFont="1" applyFill="1" applyBorder="1" applyAlignment="1">
      <alignment horizontal="center"/>
    </xf>
    <xf numFmtId="165" fontId="5" fillId="34" borderId="19" xfId="0" applyNumberFormat="1" applyFont="1" applyFill="1" applyBorder="1" applyAlignment="1">
      <alignment horizontal="center"/>
    </xf>
    <xf numFmtId="165" fontId="5" fillId="34" borderId="0" xfId="0" applyNumberFormat="1" applyFont="1" applyFill="1" applyBorder="1" applyAlignment="1">
      <alignment horizontal="center"/>
    </xf>
    <xf numFmtId="165" fontId="5" fillId="34" borderId="20" xfId="0" applyNumberFormat="1" applyFont="1" applyFill="1" applyBorder="1" applyAlignment="1">
      <alignment horizontal="center"/>
    </xf>
    <xf numFmtId="165" fontId="5" fillId="35" borderId="19" xfId="0" applyNumberFormat="1" applyFont="1" applyFill="1" applyBorder="1" applyAlignment="1">
      <alignment horizontal="center"/>
    </xf>
    <xf numFmtId="165" fontId="5" fillId="35" borderId="0" xfId="0" applyNumberFormat="1" applyFont="1" applyFill="1" applyBorder="1" applyAlignment="1">
      <alignment horizontal="center"/>
    </xf>
    <xf numFmtId="165" fontId="5" fillId="35" borderId="20" xfId="0" applyNumberFormat="1" applyFont="1" applyFill="1" applyBorder="1" applyAlignment="1">
      <alignment horizontal="center"/>
    </xf>
    <xf numFmtId="0" fontId="4" fillId="36" borderId="17" xfId="0" applyFont="1" applyFill="1" applyBorder="1" applyAlignment="1">
      <alignment horizontal="center"/>
    </xf>
    <xf numFmtId="0" fontId="4" fillId="37" borderId="17" xfId="0" applyFont="1" applyFill="1" applyBorder="1" applyAlignment="1">
      <alignment horizontal="center"/>
    </xf>
    <xf numFmtId="0" fontId="5" fillId="0" borderId="32" xfId="0" applyFont="1" applyBorder="1" applyAlignment="1">
      <alignment horizontal="left" vertical="center" wrapText="1"/>
    </xf>
    <xf numFmtId="0" fontId="5" fillId="0" borderId="30" xfId="0" applyFont="1" applyBorder="1" applyAlignment="1">
      <alignment horizontal="left" vertical="center" wrapText="1"/>
    </xf>
    <xf numFmtId="0" fontId="5" fillId="0" borderId="33" xfId="0" applyFont="1" applyBorder="1" applyAlignment="1">
      <alignment horizontal="left" vertical="center" wrapText="1"/>
    </xf>
    <xf numFmtId="165" fontId="5" fillId="34" borderId="32" xfId="0" applyNumberFormat="1" applyFont="1" applyFill="1" applyBorder="1" applyAlignment="1">
      <alignment horizontal="center"/>
    </xf>
    <xf numFmtId="165" fontId="5" fillId="35" borderId="32" xfId="0" applyNumberFormat="1" applyFont="1" applyFill="1" applyBorder="1" applyAlignment="1">
      <alignment horizontal="center"/>
    </xf>
    <xf numFmtId="165" fontId="5" fillId="36" borderId="32" xfId="0" applyNumberFormat="1" applyFont="1" applyFill="1" applyBorder="1" applyAlignment="1">
      <alignment horizontal="center"/>
    </xf>
    <xf numFmtId="165" fontId="5" fillId="37" borderId="36" xfId="0" applyNumberFormat="1" applyFont="1" applyFill="1" applyBorder="1" applyAlignment="1">
      <alignment horizontal="center"/>
    </xf>
    <xf numFmtId="165" fontId="5" fillId="37" borderId="32" xfId="0" applyNumberFormat="1" applyFont="1" applyFill="1" applyBorder="1" applyAlignment="1">
      <alignment horizontal="center"/>
    </xf>
    <xf numFmtId="165" fontId="5" fillId="37" borderId="34" xfId="0" applyNumberFormat="1" applyFont="1" applyFill="1" applyBorder="1" applyAlignment="1">
      <alignment horizontal="center"/>
    </xf>
    <xf numFmtId="3" fontId="5" fillId="35" borderId="37" xfId="0" applyNumberFormat="1" applyFont="1" applyFill="1" applyBorder="1" applyAlignment="1">
      <alignment horizontal="center"/>
    </xf>
    <xf numFmtId="3" fontId="5" fillId="35" borderId="35" xfId="0" applyNumberFormat="1" applyFont="1" applyFill="1" applyBorder="1" applyAlignment="1">
      <alignment horizontal="center"/>
    </xf>
    <xf numFmtId="3" fontId="5" fillId="36" borderId="34" xfId="0" applyNumberFormat="1" applyFont="1" applyFill="1" applyBorder="1" applyAlignment="1">
      <alignment horizontal="center"/>
    </xf>
    <xf numFmtId="3" fontId="5" fillId="36" borderId="35" xfId="0" applyNumberFormat="1" applyFont="1" applyFill="1" applyBorder="1" applyAlignment="1">
      <alignment horizontal="center"/>
    </xf>
    <xf numFmtId="3" fontId="5" fillId="36" borderId="36" xfId="0" applyNumberFormat="1" applyFont="1" applyFill="1" applyBorder="1" applyAlignment="1">
      <alignment horizontal="center"/>
    </xf>
    <xf numFmtId="3" fontId="5" fillId="36" borderId="38" xfId="0" applyNumberFormat="1" applyFont="1" applyFill="1" applyBorder="1" applyAlignment="1">
      <alignment horizontal="center"/>
    </xf>
    <xf numFmtId="3" fontId="5" fillId="36" borderId="37" xfId="0" applyNumberFormat="1" applyFont="1" applyFill="1" applyBorder="1" applyAlignment="1">
      <alignment horizontal="center"/>
    </xf>
    <xf numFmtId="3" fontId="5" fillId="37" borderId="37" xfId="0" applyNumberFormat="1" applyFont="1" applyFill="1" applyBorder="1" applyAlignment="1">
      <alignment horizontal="center"/>
    </xf>
    <xf numFmtId="3" fontId="5" fillId="37" borderId="35" xfId="0" applyNumberFormat="1" applyFont="1" applyFill="1" applyBorder="1" applyAlignment="1">
      <alignment horizontal="center"/>
    </xf>
    <xf numFmtId="3" fontId="5" fillId="34" borderId="34" xfId="0" applyNumberFormat="1" applyFont="1" applyFill="1" applyBorder="1" applyAlignment="1">
      <alignment horizontal="center"/>
    </xf>
    <xf numFmtId="3" fontId="5" fillId="34" borderId="35" xfId="0" applyNumberFormat="1" applyFont="1" applyFill="1" applyBorder="1" applyAlignment="1">
      <alignment horizontal="center"/>
    </xf>
    <xf numFmtId="3" fontId="5" fillId="34" borderId="36" xfId="0" applyNumberFormat="1" applyFont="1" applyFill="1" applyBorder="1" applyAlignment="1">
      <alignment horizontal="center"/>
    </xf>
    <xf numFmtId="3" fontId="5" fillId="35" borderId="38" xfId="0" applyNumberFormat="1" applyFont="1" applyFill="1" applyBorder="1" applyAlignment="1">
      <alignment horizontal="center"/>
    </xf>
    <xf numFmtId="3" fontId="5" fillId="0" borderId="32" xfId="0" applyNumberFormat="1" applyFont="1" applyFill="1" applyBorder="1" applyAlignment="1" applyProtection="1">
      <alignment horizontal="center" vertical="center" wrapText="1"/>
      <protection locked="0"/>
    </xf>
    <xf numFmtId="3" fontId="5" fillId="0" borderId="30" xfId="0" applyNumberFormat="1" applyFont="1" applyFill="1" applyBorder="1" applyAlignment="1" applyProtection="1">
      <alignment horizontal="center" vertical="center" wrapText="1"/>
      <protection locked="0"/>
    </xf>
    <xf numFmtId="3" fontId="5" fillId="0" borderId="33" xfId="0" applyNumberFormat="1" applyFont="1" applyFill="1" applyBorder="1" applyAlignment="1" applyProtection="1">
      <alignment horizontal="center" vertical="center" wrapText="1"/>
      <protection locked="0"/>
    </xf>
    <xf numFmtId="3" fontId="5" fillId="0" borderId="36" xfId="0" applyNumberFormat="1" applyFont="1" applyBorder="1" applyAlignment="1">
      <alignment horizontal="center" vertical="center"/>
    </xf>
    <xf numFmtId="3" fontId="5" fillId="0" borderId="20" xfId="0" applyNumberFormat="1" applyFont="1" applyBorder="1" applyAlignment="1">
      <alignment horizontal="center" vertical="center"/>
    </xf>
    <xf numFmtId="3" fontId="5" fillId="0" borderId="23" xfId="0" applyNumberFormat="1" applyFont="1" applyBorder="1" applyAlignment="1">
      <alignment horizontal="center" vertical="center"/>
    </xf>
    <xf numFmtId="0" fontId="5" fillId="34" borderId="32" xfId="0" applyFont="1" applyFill="1" applyBorder="1" applyAlignment="1">
      <alignment horizontal="center"/>
    </xf>
    <xf numFmtId="0" fontId="5" fillId="35" borderId="32" xfId="0" applyFont="1" applyFill="1" applyBorder="1" applyAlignment="1">
      <alignment horizontal="center"/>
    </xf>
    <xf numFmtId="1" fontId="5" fillId="0" borderId="32" xfId="0" applyNumberFormat="1" applyFont="1" applyFill="1" applyBorder="1" applyAlignment="1" applyProtection="1">
      <alignment horizontal="center" vertical="center" wrapText="1"/>
      <protection locked="0"/>
    </xf>
    <xf numFmtId="1" fontId="5" fillId="0" borderId="30" xfId="0" applyNumberFormat="1" applyFont="1" applyFill="1" applyBorder="1" applyAlignment="1" applyProtection="1">
      <alignment horizontal="center" vertical="center" wrapText="1"/>
      <protection locked="0"/>
    </xf>
    <xf numFmtId="1" fontId="5" fillId="0" borderId="33" xfId="0" applyNumberFormat="1" applyFont="1" applyFill="1" applyBorder="1" applyAlignment="1" applyProtection="1">
      <alignment horizontal="center" vertical="center" wrapText="1"/>
      <protection locked="0"/>
    </xf>
    <xf numFmtId="1" fontId="5" fillId="0" borderId="32" xfId="0" applyNumberFormat="1" applyFont="1" applyFill="1" applyBorder="1" applyAlignment="1" applyProtection="1">
      <alignment horizontal="center" vertical="center"/>
      <protection locked="0"/>
    </xf>
    <xf numFmtId="1" fontId="5" fillId="0" borderId="30" xfId="0" applyNumberFormat="1" applyFont="1" applyFill="1" applyBorder="1" applyAlignment="1" applyProtection="1">
      <alignment horizontal="center" vertical="center"/>
      <protection locked="0"/>
    </xf>
    <xf numFmtId="1" fontId="5" fillId="0" borderId="33" xfId="0" applyNumberFormat="1" applyFont="1" applyFill="1" applyBorder="1" applyAlignment="1" applyProtection="1">
      <alignment horizontal="center" vertical="center"/>
      <protection locked="0"/>
    </xf>
    <xf numFmtId="0" fontId="5" fillId="35" borderId="36" xfId="0" applyFont="1" applyFill="1" applyBorder="1" applyAlignment="1">
      <alignment horizontal="center"/>
    </xf>
    <xf numFmtId="0" fontId="5" fillId="35" borderId="34" xfId="0" applyFont="1" applyFill="1" applyBorder="1" applyAlignment="1">
      <alignment horizontal="center"/>
    </xf>
    <xf numFmtId="0" fontId="5" fillId="36" borderId="32" xfId="0" applyFont="1" applyFill="1" applyBorder="1" applyAlignment="1">
      <alignment horizontal="center"/>
    </xf>
    <xf numFmtId="0" fontId="5" fillId="37" borderId="36" xfId="0" applyFont="1" applyFill="1" applyBorder="1" applyAlignment="1">
      <alignment horizontal="center"/>
    </xf>
    <xf numFmtId="0" fontId="5" fillId="37" borderId="32" xfId="0" applyFont="1" applyFill="1" applyBorder="1" applyAlignment="1">
      <alignment horizontal="center"/>
    </xf>
    <xf numFmtId="1" fontId="5" fillId="34" borderId="32" xfId="0" applyNumberFormat="1" applyFont="1" applyFill="1" applyBorder="1" applyAlignment="1">
      <alignment horizont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4" fillId="0" borderId="39" xfId="0" applyFont="1" applyFill="1" applyBorder="1" applyAlignment="1">
      <alignment horizontal="left" indent="2"/>
    </xf>
    <xf numFmtId="0" fontId="4" fillId="0" borderId="24" xfId="0" applyFont="1" applyFill="1" applyBorder="1" applyAlignment="1">
      <alignment horizontal="left" indent="2"/>
    </xf>
    <xf numFmtId="0" fontId="4" fillId="0" borderId="17" xfId="0" applyFont="1" applyFill="1" applyBorder="1" applyAlignment="1">
      <alignment horizontal="left" vertical="top"/>
    </xf>
    <xf numFmtId="0" fontId="5" fillId="0" borderId="17" xfId="0" applyFont="1" applyBorder="1" applyAlignment="1">
      <alignment horizontal="left" vertical="top"/>
    </xf>
    <xf numFmtId="0" fontId="5" fillId="0" borderId="17" xfId="0" applyFont="1" applyBorder="1" applyAlignment="1">
      <alignment horizontal="left" vertical="center"/>
    </xf>
    <xf numFmtId="0" fontId="4" fillId="0" borderId="39" xfId="0" applyFont="1" applyFill="1" applyBorder="1" applyAlignment="1">
      <alignment horizontal="left" vertical="center" indent="2"/>
    </xf>
    <xf numFmtId="0" fontId="4" fillId="0" borderId="24" xfId="0" applyFont="1" applyFill="1" applyBorder="1" applyAlignment="1">
      <alignment horizontal="left" vertical="center" indent="2"/>
    </xf>
    <xf numFmtId="0" fontId="2" fillId="0" borderId="0" xfId="0" applyFont="1" applyBorder="1" applyAlignment="1">
      <alignment horizontal="center"/>
    </xf>
    <xf numFmtId="0" fontId="14" fillId="0" borderId="0" xfId="0" applyFont="1" applyBorder="1" applyAlignment="1" applyProtection="1">
      <alignment horizontal="center" vertical="center"/>
      <protection locked="0"/>
    </xf>
    <xf numFmtId="0" fontId="8" fillId="0" borderId="19"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7" fillId="0" borderId="19"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0" xfId="0" applyFont="1" applyBorder="1" applyAlignment="1">
      <alignment horizontal="center" vertical="center" wrapText="1"/>
    </xf>
    <xf numFmtId="165" fontId="5" fillId="0" borderId="17" xfId="59" applyNumberFormat="1" applyFont="1" applyFill="1" applyBorder="1" applyAlignment="1" applyProtection="1">
      <alignment horizontal="center" vertical="center" wrapText="1"/>
      <protection locked="0"/>
    </xf>
    <xf numFmtId="165" fontId="5" fillId="0" borderId="17" xfId="59" applyNumberFormat="1" applyFont="1" applyFill="1" applyBorder="1" applyAlignment="1" applyProtection="1">
      <alignment horizontal="center" vertical="center"/>
      <protection locked="0"/>
    </xf>
    <xf numFmtId="3" fontId="5" fillId="0" borderId="32" xfId="0" applyNumberFormat="1" applyFont="1" applyFill="1" applyBorder="1" applyAlignment="1" applyProtection="1">
      <alignment horizontal="center" vertical="center"/>
      <protection locked="0"/>
    </xf>
    <xf numFmtId="3" fontId="5" fillId="0" borderId="30" xfId="0" applyNumberFormat="1" applyFont="1" applyFill="1" applyBorder="1" applyAlignment="1" applyProtection="1">
      <alignment horizontal="center" vertical="center"/>
      <protection locked="0"/>
    </xf>
    <xf numFmtId="3" fontId="5" fillId="0" borderId="33" xfId="0" applyNumberFormat="1"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2">
    <dxf>
      <fill>
        <patternFill>
          <bgColor indexed="17"/>
        </patternFill>
      </fill>
      <border>
        <left>
          <color indexed="63"/>
        </left>
        <right style="thin">
          <color indexed="17"/>
        </right>
        <top>
          <color indexed="63"/>
        </top>
        <bottom style="thin">
          <color indexed="8"/>
        </bottom>
      </border>
    </dxf>
    <dxf>
      <fill>
        <patternFill patternType="solid">
          <bgColor indexed="51"/>
        </patternFill>
      </fill>
      <border>
        <left>
          <color indexed="63"/>
        </left>
        <right style="thin"/>
        <top>
          <color indexed="63"/>
        </top>
        <bottom style="thin"/>
      </border>
    </dxf>
    <dxf>
      <fill>
        <patternFill>
          <bgColor indexed="17"/>
        </patternFill>
      </fill>
      <border>
        <left>
          <color indexed="63"/>
        </left>
        <right>
          <color indexed="63"/>
        </right>
        <top>
          <color indexed="63"/>
        </top>
        <bottom style="thin"/>
      </border>
    </dxf>
    <dxf>
      <fill>
        <patternFill patternType="solid">
          <bgColor indexed="51"/>
        </patternFill>
      </fill>
      <border>
        <left>
          <color indexed="63"/>
        </left>
        <right>
          <color indexed="63"/>
        </right>
        <top>
          <color indexed="63"/>
        </top>
        <bottom style="thin"/>
      </border>
    </dxf>
    <dxf>
      <fill>
        <patternFill>
          <bgColor indexed="17"/>
        </patternFill>
      </fill>
      <border>
        <left>
          <color indexed="63"/>
        </left>
        <right>
          <color indexed="63"/>
        </right>
        <top>
          <color indexed="63"/>
        </top>
        <bottom style="thin"/>
      </border>
    </dxf>
    <dxf>
      <fill>
        <patternFill patternType="solid">
          <bgColor indexed="51"/>
        </patternFill>
      </fill>
      <border>
        <left>
          <color indexed="63"/>
        </left>
        <right>
          <color indexed="63"/>
        </right>
        <top>
          <color indexed="63"/>
        </top>
        <bottom style="thin"/>
      </border>
    </dxf>
    <dxf>
      <fill>
        <patternFill>
          <bgColor indexed="17"/>
        </patternFill>
      </fill>
      <border>
        <left style="thin">
          <color indexed="17"/>
        </left>
        <right>
          <color indexed="63"/>
        </right>
        <top>
          <color indexed="63"/>
        </top>
        <bottom style="thin">
          <color indexed="8"/>
        </bottom>
      </border>
    </dxf>
    <dxf>
      <fill>
        <patternFill patternType="solid">
          <bgColor indexed="51"/>
        </patternFill>
      </fill>
      <border>
        <left>
          <color indexed="63"/>
        </left>
        <right>
          <color indexed="63"/>
        </right>
        <top>
          <color indexed="63"/>
        </top>
        <bottom style="thin"/>
      </border>
    </dxf>
    <dxf>
      <fill>
        <patternFill>
          <bgColor indexed="12"/>
        </patternFill>
      </fill>
      <border>
        <left/>
        <right/>
        <top/>
        <bottom/>
      </border>
    </dxf>
    <dxf>
      <fill>
        <patternFill patternType="solid">
          <bgColor indexed="51"/>
        </patternFill>
      </fill>
      <border>
        <left>
          <color indexed="63"/>
        </left>
        <right style="thin"/>
        <top>
          <color indexed="63"/>
        </top>
        <bottom>
          <color indexed="63"/>
        </bottom>
      </border>
    </dxf>
    <dxf>
      <fill>
        <patternFill>
          <bgColor indexed="39"/>
        </patternFill>
      </fill>
      <border>
        <left/>
        <right/>
        <top/>
        <bottom/>
      </border>
    </dxf>
    <dxf>
      <fill>
        <patternFill patternType="solid">
          <bgColor indexed="51"/>
        </patternFill>
      </fill>
      <border>
        <left/>
        <right/>
        <top/>
        <bottom/>
      </border>
    </dxf>
    <dxf>
      <fill>
        <patternFill>
          <bgColor indexed="12"/>
        </patternFill>
      </fill>
      <border>
        <left/>
        <right/>
        <top/>
        <bottom/>
      </border>
    </dxf>
    <dxf>
      <fill>
        <patternFill patternType="solid">
          <bgColor indexed="51"/>
        </patternFill>
      </fill>
      <border>
        <left/>
        <right/>
        <top/>
        <bottom/>
      </border>
    </dxf>
    <dxf>
      <fill>
        <patternFill patternType="solid">
          <bgColor indexed="12"/>
        </patternFill>
      </fill>
      <border>
        <left/>
        <right/>
        <top/>
        <bottom/>
      </border>
    </dxf>
    <dxf>
      <fill>
        <patternFill patternType="solid">
          <bgColor indexed="51"/>
        </patternFill>
      </fill>
      <border>
        <left/>
        <right/>
        <top/>
        <bottom/>
      </border>
    </dxf>
    <dxf>
      <fill>
        <patternFill>
          <bgColor indexed="17"/>
        </patternFill>
      </fill>
      <border>
        <left>
          <color indexed="63"/>
        </left>
        <right style="thin">
          <color indexed="17"/>
        </right>
        <top>
          <color indexed="63"/>
        </top>
        <bottom style="thin">
          <color indexed="8"/>
        </bottom>
      </border>
    </dxf>
    <dxf>
      <fill>
        <patternFill patternType="solid">
          <bgColor indexed="41"/>
        </patternFill>
      </fill>
      <border>
        <left>
          <color indexed="63"/>
        </left>
        <right style="thin"/>
        <top>
          <color indexed="63"/>
        </top>
        <bottom style="thin"/>
      </border>
    </dxf>
    <dxf>
      <fill>
        <patternFill>
          <bgColor indexed="17"/>
        </patternFill>
      </fill>
      <border>
        <left>
          <color indexed="63"/>
        </left>
        <right>
          <color indexed="63"/>
        </right>
        <top>
          <color indexed="63"/>
        </top>
        <bottom style="thin"/>
      </border>
    </dxf>
    <dxf>
      <fill>
        <patternFill patternType="solid">
          <bgColor indexed="41"/>
        </patternFill>
      </fill>
      <border>
        <left>
          <color indexed="63"/>
        </left>
        <right>
          <color indexed="63"/>
        </right>
        <top>
          <color indexed="63"/>
        </top>
        <bottom style="thin"/>
      </border>
    </dxf>
    <dxf>
      <fill>
        <patternFill>
          <bgColor indexed="17"/>
        </patternFill>
      </fill>
      <border>
        <left>
          <color indexed="63"/>
        </left>
        <right>
          <color indexed="63"/>
        </right>
        <top>
          <color indexed="63"/>
        </top>
        <bottom style="thin"/>
      </border>
    </dxf>
    <dxf>
      <fill>
        <patternFill patternType="solid">
          <bgColor indexed="41"/>
        </patternFill>
      </fill>
      <border>
        <left>
          <color indexed="63"/>
        </left>
        <right>
          <color indexed="63"/>
        </right>
        <top>
          <color indexed="63"/>
        </top>
        <bottom style="thin"/>
      </border>
    </dxf>
    <dxf>
      <fill>
        <patternFill>
          <bgColor indexed="17"/>
        </patternFill>
      </fill>
      <border>
        <left style="thin">
          <color indexed="17"/>
        </left>
        <right>
          <color indexed="63"/>
        </right>
        <top>
          <color indexed="63"/>
        </top>
        <bottom style="thin">
          <color indexed="8"/>
        </bottom>
      </border>
    </dxf>
    <dxf>
      <fill>
        <patternFill patternType="solid">
          <bgColor indexed="41"/>
        </patternFill>
      </fill>
      <border>
        <left>
          <color indexed="63"/>
        </left>
        <right>
          <color indexed="63"/>
        </right>
        <top>
          <color indexed="63"/>
        </top>
        <bottom style="thin"/>
      </border>
    </dxf>
    <dxf>
      <fill>
        <patternFill>
          <bgColor indexed="12"/>
        </patternFill>
      </fill>
      <border>
        <left/>
        <right/>
        <top/>
        <bottom/>
      </border>
    </dxf>
    <dxf>
      <fill>
        <patternFill patternType="solid">
          <bgColor indexed="41"/>
        </patternFill>
      </fill>
      <border>
        <left>
          <color indexed="63"/>
        </left>
        <right style="thin"/>
        <top>
          <color indexed="63"/>
        </top>
        <bottom>
          <color indexed="63"/>
        </bottom>
      </border>
    </dxf>
    <dxf>
      <fill>
        <patternFill>
          <bgColor indexed="39"/>
        </patternFill>
      </fill>
      <border>
        <left/>
        <right/>
        <top/>
        <bottom/>
      </border>
    </dxf>
    <dxf>
      <fill>
        <patternFill patternType="solid">
          <bgColor indexed="41"/>
        </patternFill>
      </fill>
      <border>
        <left/>
        <right/>
        <top/>
        <bottom/>
      </border>
    </dxf>
    <dxf>
      <fill>
        <patternFill>
          <bgColor indexed="12"/>
        </patternFill>
      </fill>
      <border>
        <left/>
        <right/>
        <top/>
        <bottom/>
      </border>
    </dxf>
    <dxf>
      <fill>
        <patternFill patternType="solid">
          <bgColor indexed="41"/>
        </patternFill>
      </fill>
      <border>
        <left/>
        <right/>
        <top/>
        <bottom/>
      </border>
    </dxf>
    <dxf>
      <fill>
        <patternFill patternType="solid">
          <bgColor indexed="12"/>
        </patternFill>
      </fill>
      <border>
        <left/>
        <right/>
        <top/>
        <bottom/>
      </border>
    </dxf>
    <dxf>
      <fill>
        <patternFill patternType="solid">
          <bgColor indexed="41"/>
        </patternFill>
      </fill>
      <border>
        <left/>
        <right/>
        <top/>
        <bottom/>
      </border>
    </dxf>
    <dxf>
      <fill>
        <patternFill>
          <bgColor indexed="12"/>
        </patternFill>
      </fill>
      <border>
        <left/>
        <right/>
        <top/>
        <bottom/>
      </border>
    </dxf>
    <dxf>
      <fill>
        <patternFill patternType="solid">
          <bgColor indexed="15"/>
        </patternFill>
      </fill>
      <border>
        <left>
          <color indexed="63"/>
        </left>
        <right style="thin"/>
        <top>
          <color indexed="63"/>
        </top>
        <bottom>
          <color indexed="63"/>
        </bottom>
      </border>
    </dxf>
    <dxf>
      <fill>
        <patternFill>
          <bgColor indexed="12"/>
        </patternFill>
      </fill>
      <border>
        <left/>
        <right/>
        <top/>
        <bottom/>
      </border>
    </dxf>
    <dxf>
      <fill>
        <patternFill patternType="none">
          <bgColor indexed="65"/>
        </patternFill>
      </fill>
      <border>
        <left>
          <color indexed="63"/>
        </left>
        <right style="thin"/>
        <top>
          <color indexed="63"/>
        </top>
        <bottom>
          <color indexed="63"/>
        </bottom>
      </border>
    </dxf>
    <dxf>
      <fill>
        <patternFill>
          <bgColor indexed="17"/>
        </patternFill>
      </fill>
      <border>
        <left>
          <color indexed="63"/>
        </left>
        <right style="thin">
          <color indexed="17"/>
        </right>
        <top>
          <color indexed="63"/>
        </top>
        <bottom style="thin">
          <color indexed="8"/>
        </bottom>
      </border>
    </dxf>
    <dxf>
      <fill>
        <patternFill patternType="solid">
          <bgColor indexed="15"/>
        </patternFill>
      </fill>
      <border>
        <left>
          <color indexed="63"/>
        </left>
        <right style="thin"/>
        <top>
          <color indexed="63"/>
        </top>
        <bottom style="thin"/>
      </border>
    </dxf>
    <dxf>
      <fill>
        <patternFill>
          <bgColor indexed="17"/>
        </patternFill>
      </fill>
      <border>
        <left>
          <color indexed="63"/>
        </left>
        <right>
          <color indexed="63"/>
        </right>
        <top>
          <color indexed="63"/>
        </top>
        <bottom style="thin"/>
      </border>
    </dxf>
    <dxf>
      <fill>
        <patternFill patternType="solid">
          <bgColor indexed="15"/>
        </patternFill>
      </fill>
      <border>
        <left>
          <color indexed="63"/>
        </left>
        <right>
          <color indexed="63"/>
        </right>
        <top>
          <color indexed="63"/>
        </top>
        <bottom style="thin"/>
      </border>
    </dxf>
    <dxf>
      <fill>
        <patternFill>
          <bgColor indexed="17"/>
        </patternFill>
      </fill>
      <border>
        <left>
          <color indexed="63"/>
        </left>
        <right>
          <color indexed="63"/>
        </right>
        <top>
          <color indexed="63"/>
        </top>
        <bottom style="thin"/>
      </border>
    </dxf>
    <dxf>
      <fill>
        <patternFill patternType="solid">
          <bgColor indexed="15"/>
        </patternFill>
      </fill>
      <border>
        <left>
          <color indexed="63"/>
        </left>
        <right>
          <color indexed="63"/>
        </right>
        <top>
          <color indexed="63"/>
        </top>
        <bottom style="thin"/>
      </border>
    </dxf>
    <dxf>
      <fill>
        <patternFill>
          <bgColor indexed="17"/>
        </patternFill>
      </fill>
      <border>
        <left style="thin">
          <color indexed="17"/>
        </left>
        <right>
          <color indexed="63"/>
        </right>
        <top>
          <color indexed="63"/>
        </top>
        <bottom style="thin">
          <color indexed="8"/>
        </bottom>
      </border>
    </dxf>
    <dxf>
      <fill>
        <patternFill patternType="solid">
          <bgColor indexed="15"/>
        </patternFill>
      </fill>
      <border>
        <left>
          <color indexed="63"/>
        </left>
        <right>
          <color indexed="63"/>
        </right>
        <top>
          <color indexed="63"/>
        </top>
        <bottom style="thin"/>
      </border>
    </dxf>
    <dxf>
      <fill>
        <patternFill>
          <bgColor indexed="39"/>
        </patternFill>
      </fill>
      <border>
        <left/>
        <right/>
        <top/>
        <bottom/>
      </border>
    </dxf>
    <dxf>
      <fill>
        <patternFill patternType="solid">
          <bgColor indexed="15"/>
        </patternFill>
      </fill>
      <border>
        <left/>
        <right/>
        <top/>
        <bottom/>
      </border>
    </dxf>
    <dxf>
      <fill>
        <patternFill>
          <bgColor indexed="12"/>
        </patternFill>
      </fill>
      <border>
        <left/>
        <right/>
        <top/>
        <bottom/>
      </border>
    </dxf>
    <dxf>
      <fill>
        <patternFill patternType="solid">
          <bgColor indexed="15"/>
        </patternFill>
      </fill>
      <border>
        <left/>
        <right/>
        <top/>
        <bottom/>
      </border>
    </dxf>
    <dxf>
      <fill>
        <patternFill patternType="solid">
          <bgColor indexed="12"/>
        </patternFill>
      </fill>
      <border>
        <left/>
        <right/>
        <top/>
        <bottom/>
      </border>
    </dxf>
    <dxf>
      <fill>
        <patternFill patternType="solid">
          <bgColor indexed="15"/>
        </patternFill>
      </fill>
      <border>
        <left/>
        <right/>
        <top/>
        <bottom/>
      </border>
    </dxf>
    <dxf>
      <fill>
        <patternFill patternType="solid">
          <bgColor indexed="12"/>
        </patternFill>
      </fill>
      <border>
        <left/>
        <right/>
        <top/>
        <bottom/>
      </border>
    </dxf>
    <dxf>
      <fill>
        <patternFill patternType="none">
          <bgColor indexed="65"/>
        </patternFill>
      </fill>
      <border>
        <left style="thin"/>
        <right>
          <color indexed="63"/>
        </right>
        <top>
          <color indexed="63"/>
        </top>
        <bottom>
          <color indexed="63"/>
        </bottom>
      </border>
    </dxf>
    <dxf>
      <fill>
        <patternFill>
          <bgColor indexed="17"/>
        </patternFill>
      </fill>
      <border>
        <left style="thin"/>
        <right>
          <color indexed="63"/>
        </right>
        <top>
          <color indexed="63"/>
        </top>
        <bottom style="thin"/>
      </border>
    </dxf>
    <dxf>
      <fill>
        <patternFill patternType="none">
          <bgColor indexed="65"/>
        </patternFill>
      </fill>
      <border>
        <left>
          <color indexed="63"/>
        </left>
        <right>
          <color indexed="63"/>
        </right>
        <top>
          <color indexed="63"/>
        </top>
        <bottom style="thin"/>
      </border>
    </dxf>
    <dxf>
      <fill>
        <patternFill>
          <bgColor indexed="17"/>
        </patternFill>
      </fill>
      <border>
        <left>
          <color indexed="63"/>
        </left>
        <right>
          <color indexed="63"/>
        </right>
        <top>
          <color indexed="63"/>
        </top>
        <bottom style="thin"/>
      </border>
    </dxf>
    <dxf>
      <fill>
        <patternFill patternType="none">
          <bgColor indexed="65"/>
        </patternFill>
      </fill>
      <border>
        <left>
          <color indexed="63"/>
        </left>
        <right>
          <color indexed="63"/>
        </right>
        <top>
          <color indexed="63"/>
        </top>
        <bottom style="thin"/>
      </border>
    </dxf>
    <dxf>
      <fill>
        <patternFill>
          <bgColor indexed="17"/>
        </patternFill>
      </fill>
      <border>
        <left>
          <color indexed="63"/>
        </left>
        <right>
          <color indexed="63"/>
        </right>
        <top>
          <color indexed="63"/>
        </top>
        <bottom style="thin"/>
      </border>
    </dxf>
    <dxf>
      <fill>
        <patternFill patternType="none">
          <bgColor indexed="65"/>
        </patternFill>
      </fill>
      <border>
        <left>
          <color indexed="63"/>
        </left>
        <right>
          <color indexed="63"/>
        </right>
        <top>
          <color indexed="63"/>
        </top>
        <bottom style="thin"/>
      </border>
    </dxf>
    <dxf>
      <fill>
        <patternFill>
          <bgColor indexed="39"/>
        </patternFill>
      </fill>
      <border>
        <left/>
        <right/>
        <top/>
        <bottom/>
      </border>
    </dxf>
    <dxf>
      <fill>
        <patternFill patternType="none">
          <bgColor indexed="65"/>
        </patternFill>
      </fill>
      <border>
        <left/>
        <right/>
        <top/>
        <bottom/>
      </border>
    </dxf>
    <dxf>
      <fill>
        <patternFill>
          <bgColor indexed="12"/>
        </patternFill>
      </fill>
      <border>
        <left/>
        <right/>
        <top/>
        <bottom/>
      </border>
    </dxf>
    <dxf>
      <fill>
        <patternFill patternType="none">
          <bgColor indexed="65"/>
        </patternFill>
      </fill>
      <border>
        <left/>
        <right/>
        <top/>
        <bottom/>
      </border>
    </dxf>
    <dxf>
      <fill>
        <patternFill>
          <bgColor indexed="17"/>
        </patternFill>
      </fill>
      <border>
        <left style="thin">
          <color indexed="17"/>
        </left>
        <right>
          <color indexed="63"/>
        </right>
        <top>
          <color indexed="63"/>
        </top>
        <bottom style="thin">
          <color indexed="8"/>
        </bottom>
      </border>
    </dxf>
    <dxf>
      <fill>
        <patternFill patternType="none">
          <bgColor indexed="65"/>
        </patternFill>
      </fill>
      <border>
        <left>
          <color indexed="63"/>
        </left>
        <right>
          <color indexed="63"/>
        </right>
        <top>
          <color indexed="63"/>
        </top>
        <bottom style="thin"/>
      </border>
    </dxf>
    <dxf>
      <fill>
        <patternFill>
          <bgColor indexed="12"/>
        </patternFill>
      </fill>
      <border>
        <left/>
        <right/>
        <top/>
        <bottom/>
      </border>
    </dxf>
    <dxf>
      <fill>
        <patternFill patternType="none">
          <bgColor indexed="65"/>
        </patternFill>
      </fill>
      <border>
        <left/>
        <right/>
        <top/>
        <bottom/>
      </border>
    </dxf>
    <dxf>
      <fill>
        <patternFill>
          <bgColor indexed="12"/>
        </patternFill>
      </fill>
      <border>
        <left/>
        <right/>
        <top/>
        <bottom/>
      </border>
    </dxf>
    <dxf>
      <fill>
        <patternFill patternType="none">
          <bgColor indexed="65"/>
        </patternFill>
      </fill>
      <border>
        <left/>
        <right/>
        <top/>
        <bottom/>
      </border>
    </dxf>
    <dxf>
      <fill>
        <patternFill>
          <bgColor indexed="12"/>
        </patternFill>
      </fill>
      <border>
        <left/>
        <right/>
        <top/>
        <bottom/>
      </border>
    </dxf>
    <dxf>
      <fill>
        <patternFill patternType="none">
          <bgColor indexed="65"/>
        </patternFill>
      </fill>
      <border>
        <left/>
        <right/>
        <top/>
        <bottom/>
      </border>
    </dxf>
    <dxf>
      <fill>
        <patternFill patternType="solid">
          <bgColor indexed="12"/>
        </patternFill>
      </fill>
      <border>
        <left/>
        <right/>
        <top/>
        <bottom/>
      </border>
    </dxf>
    <dxf>
      <fill>
        <patternFill patternType="none">
          <bgColor indexed="65"/>
        </patternFill>
      </fill>
      <border>
        <left/>
        <right/>
        <top/>
        <bottom/>
      </border>
    </dxf>
    <dxf>
      <fill>
        <patternFill>
          <bgColor indexed="17"/>
        </patternFill>
      </fill>
      <border>
        <left>
          <color indexed="63"/>
        </left>
        <right>
          <color indexed="63"/>
        </right>
        <top>
          <color indexed="63"/>
        </top>
        <bottom style="thin"/>
      </border>
    </dxf>
    <dxf>
      <fill>
        <patternFill patternType="none">
          <bgColor indexed="65"/>
        </patternFill>
      </fill>
      <border>
        <left>
          <color indexed="63"/>
        </left>
        <right>
          <color indexed="63"/>
        </right>
        <top>
          <color indexed="63"/>
        </top>
        <bottom style="thin"/>
      </border>
    </dxf>
    <dxf>
      <fill>
        <patternFill>
          <bgColor indexed="17"/>
        </patternFill>
      </fill>
      <border>
        <left>
          <color indexed="63"/>
        </left>
        <right style="thin">
          <color indexed="17"/>
        </right>
        <top>
          <color indexed="63"/>
        </top>
        <bottom style="thin">
          <color indexed="8"/>
        </bottom>
      </border>
    </dxf>
    <dxf>
      <fill>
        <patternFill patternType="none">
          <bgColor indexed="65"/>
        </patternFill>
      </fill>
      <border>
        <left>
          <color indexed="63"/>
        </left>
        <right style="thin"/>
        <top>
          <color indexed="63"/>
        </top>
        <bottom style="thin"/>
      </border>
    </dxf>
    <dxf>
      <fill>
        <patternFill>
          <bgColor indexed="17"/>
        </patternFill>
      </fill>
      <border>
        <left>
          <color indexed="63"/>
        </left>
        <right>
          <color indexed="63"/>
        </right>
        <top>
          <color indexed="63"/>
        </top>
        <bottom style="thin"/>
      </border>
    </dxf>
    <dxf>
      <fill>
        <patternFill patternType="none">
          <bgColor indexed="65"/>
        </patternFill>
      </fill>
      <border>
        <left>
          <color indexed="63"/>
        </left>
        <right>
          <color indexed="63"/>
        </right>
        <top>
          <color indexed="63"/>
        </top>
        <bottom style="thin"/>
      </border>
    </dxf>
    <dxf>
      <fill>
        <patternFill>
          <bgColor indexed="51"/>
        </patternFill>
      </fill>
    </dxf>
    <dxf>
      <fill>
        <patternFill>
          <bgColor indexed="41"/>
        </patternFill>
      </fill>
    </dxf>
    <dxf>
      <fill>
        <patternFill>
          <bgColor indexed="15"/>
        </patternFill>
      </fill>
    </dxf>
    <dxf>
      <fill>
        <patternFill>
          <bgColor indexed="12"/>
        </patternFill>
      </fill>
    </dxf>
    <dxf>
      <fill>
        <patternFill patternType="none">
          <bgColor indexed="65"/>
        </patternFill>
      </fill>
      <border>
        <left/>
        <right/>
        <top/>
        <bottom/>
      </border>
    </dxf>
    <dxf>
      <fill>
        <patternFill>
          <bgColor indexed="17"/>
        </patternFill>
      </fill>
      <border>
        <left>
          <color indexed="63"/>
        </left>
        <right>
          <color indexed="63"/>
        </right>
        <top>
          <color indexed="63"/>
        </top>
        <bottom style="thin"/>
      </border>
    </dxf>
    <dxf>
      <fill>
        <patternFill patternType="none">
          <bgColor indexed="65"/>
        </patternFill>
      </fill>
      <border>
        <left>
          <color indexed="63"/>
        </left>
        <right>
          <color indexed="63"/>
        </right>
        <top>
          <color indexed="63"/>
        </top>
        <bottom style="thin"/>
      </border>
    </dxf>
    <dxf>
      <fill>
        <patternFill>
          <bgColor indexed="12"/>
        </patternFill>
      </fill>
      <border>
        <right style="thin">
          <color indexed="39"/>
        </right>
        <bottom>
          <color indexed="63"/>
        </bottom>
      </border>
    </dxf>
    <dxf>
      <fill>
        <patternFill patternType="none">
          <bgColor indexed="65"/>
        </patternFill>
      </fill>
      <border>
        <left>
          <color indexed="63"/>
        </left>
        <right style="thin"/>
        <top>
          <color indexed="63"/>
        </top>
        <bottom>
          <color indexed="63"/>
        </bottom>
      </border>
    </dxf>
    <dxf>
      <fill>
        <patternFill>
          <bgColor indexed="12"/>
        </patternFill>
      </fill>
      <border>
        <left style="thin">
          <color indexed="12"/>
        </left>
        <right>
          <color indexed="63"/>
        </right>
        <top>
          <color indexed="63"/>
        </top>
        <bottom>
          <color indexed="63"/>
        </bottom>
      </border>
    </dxf>
    <dxf>
      <fill>
        <patternFill>
          <bgColor indexed="12"/>
        </patternFill>
      </fill>
      <border>
        <bottom/>
      </border>
    </dxf>
    <dxf>
      <fill>
        <patternFill patternType="none">
          <bgColor indexed="65"/>
        </patternFill>
      </fill>
      <border>
        <left/>
        <right/>
        <top/>
        <bottom/>
      </border>
    </dxf>
    <dxf>
      <fill>
        <patternFill>
          <bgColor indexed="17"/>
        </patternFill>
      </fill>
      <border>
        <left>
          <color indexed="63"/>
        </left>
        <right style="thin">
          <color indexed="17"/>
        </right>
        <top>
          <color indexed="63"/>
        </top>
        <bottom style="thin">
          <color indexed="8"/>
        </bottom>
      </border>
    </dxf>
    <dxf>
      <fill>
        <patternFill>
          <bgColor indexed="17"/>
        </patternFill>
      </fill>
      <border>
        <left>
          <color indexed="63"/>
        </left>
        <right>
          <color indexed="63"/>
        </right>
        <top>
          <color indexed="63"/>
        </top>
        <bottom style="thin"/>
      </border>
    </dxf>
    <dxf>
      <fill>
        <patternFill>
          <bgColor indexed="17"/>
        </patternFill>
      </fill>
      <border>
        <left>
          <color indexed="63"/>
        </left>
        <right>
          <color indexed="63"/>
        </right>
        <top>
          <color indexed="63"/>
        </top>
        <bottom style="thin"/>
      </border>
    </dxf>
    <dxf>
      <fill>
        <patternFill>
          <bgColor indexed="17"/>
        </patternFill>
      </fill>
      <border>
        <left style="thin">
          <color indexed="17"/>
        </left>
        <right>
          <color indexed="63"/>
        </right>
        <top>
          <color indexed="63"/>
        </top>
        <bottom style="thin">
          <color indexed="8"/>
        </bottom>
      </border>
    </dxf>
    <dxf>
      <fill>
        <patternFill>
          <bgColor indexed="17"/>
        </patternFill>
      </fill>
      <border>
        <left>
          <color indexed="63"/>
        </left>
        <right>
          <color indexed="63"/>
        </right>
        <top>
          <color indexed="63"/>
        </top>
        <bottom style="thin"/>
      </border>
    </dxf>
    <dxf>
      <fill>
        <patternFill patternType="none">
          <bgColor indexed="65"/>
        </patternFill>
      </fill>
      <border>
        <left>
          <color indexed="63"/>
        </left>
        <right>
          <color indexed="63"/>
        </right>
        <top>
          <color indexed="63"/>
        </top>
        <bottom style="thin"/>
      </border>
    </dxf>
    <dxf>
      <fill>
        <patternFill>
          <bgColor indexed="17"/>
        </patternFill>
      </fill>
      <border>
        <left>
          <color indexed="63"/>
        </left>
        <right>
          <color indexed="63"/>
        </right>
        <top>
          <color indexed="63"/>
        </top>
        <bottom style="thin"/>
      </border>
    </dxf>
    <dxf>
      <fill>
        <patternFill patternType="none">
          <bgColor indexed="65"/>
        </patternFill>
      </fill>
      <border>
        <left>
          <color indexed="63"/>
        </left>
        <right>
          <color indexed="63"/>
        </right>
        <top>
          <color indexed="63"/>
        </top>
        <bottom style="thin"/>
      </border>
    </dxf>
    <dxf>
      <fill>
        <patternFill>
          <bgColor indexed="17"/>
        </patternFill>
      </fill>
      <border>
        <left style="thin">
          <color indexed="17"/>
        </left>
        <right>
          <color indexed="63"/>
        </right>
        <top>
          <color indexed="63"/>
        </top>
        <bottom style="thin">
          <color indexed="8"/>
        </bottom>
      </border>
    </dxf>
    <dxf>
      <fill>
        <patternFill patternType="none">
          <bgColor indexed="65"/>
        </patternFill>
      </fill>
      <border>
        <left>
          <color indexed="63"/>
        </left>
        <right>
          <color indexed="63"/>
        </right>
        <top>
          <color indexed="63"/>
        </top>
        <bottom style="thin"/>
      </border>
    </dxf>
    <dxf>
      <fill>
        <patternFill>
          <bgColor indexed="17"/>
        </patternFill>
      </fill>
      <border>
        <left>
          <color indexed="63"/>
        </left>
        <right style="thin">
          <color indexed="17"/>
        </right>
        <top>
          <color indexed="63"/>
        </top>
        <bottom style="thin">
          <color indexed="8"/>
        </bottom>
      </border>
    </dxf>
    <dxf>
      <fill>
        <patternFill patternType="none">
          <bgColor indexed="65"/>
        </patternFill>
      </fill>
      <border>
        <left>
          <color indexed="63"/>
        </left>
        <right style="thin"/>
        <top>
          <color indexed="63"/>
        </top>
        <bottom style="thin"/>
      </border>
    </dxf>
    <dxf>
      <fill>
        <patternFill>
          <bgColor indexed="17"/>
        </patternFill>
      </fill>
      <border>
        <left>
          <color indexed="63"/>
        </left>
        <right>
          <color indexed="63"/>
        </right>
        <top>
          <color indexed="63"/>
        </top>
        <bottom style="thin"/>
      </border>
    </dxf>
    <dxf>
      <fill>
        <patternFill patternType="none">
          <bgColor indexed="65"/>
        </patternFill>
      </fill>
      <border>
        <left>
          <color indexed="63"/>
        </left>
        <right>
          <color indexed="63"/>
        </right>
        <top>
          <color indexed="63"/>
        </top>
        <bottom style="thin"/>
      </border>
    </dxf>
    <dxf>
      <fill>
        <patternFill>
          <bgColor indexed="17"/>
        </patternFill>
      </fill>
      <border>
        <left style="thin"/>
        <right>
          <color indexed="63"/>
        </right>
        <top>
          <color indexed="63"/>
        </top>
        <bottom style="thin"/>
      </border>
    </dxf>
    <dxf>
      <fill>
        <patternFill patternType="none">
          <bgColor indexed="65"/>
        </patternFill>
      </fill>
      <border>
        <left>
          <color indexed="63"/>
        </left>
        <right>
          <color indexed="63"/>
        </right>
        <top>
          <color indexed="63"/>
        </top>
        <bottom style="thin"/>
      </border>
    </dxf>
    <dxf>
      <fill>
        <patternFill>
          <bgColor indexed="12"/>
        </patternFill>
      </fill>
      <border>
        <right style="thin">
          <color indexed="12"/>
        </right>
      </border>
    </dxf>
    <dxf>
      <fill>
        <patternFill patternType="none">
          <bgColor indexed="65"/>
        </patternFill>
      </fill>
      <border>
        <left>
          <color indexed="63"/>
        </left>
        <right style="thin"/>
        <top>
          <color indexed="63"/>
        </top>
        <bottom>
          <color indexed="63"/>
        </bottom>
      </border>
    </dxf>
    <dxf>
      <fill>
        <patternFill>
          <bgColor indexed="12"/>
        </patternFill>
      </fill>
      <border>
        <left style="thin">
          <color indexed="12"/>
        </left>
      </border>
    </dxf>
    <dxf>
      <fill>
        <patternFill patternType="none">
          <bgColor indexed="65"/>
        </patternFill>
      </fill>
      <border>
        <left/>
        <right/>
        <top/>
        <bottom/>
      </border>
    </dxf>
    <dxf>
      <fill>
        <patternFill>
          <bgColor indexed="10"/>
        </patternFill>
      </fill>
      <border>
        <left style="thin">
          <color indexed="10"/>
        </left>
      </border>
    </dxf>
    <dxf>
      <fill>
        <patternFill patternType="none">
          <bgColor indexed="65"/>
        </patternFill>
      </fill>
      <border>
        <left/>
        <right/>
        <top/>
        <bottom/>
      </border>
    </dxf>
    <dxf>
      <fill>
        <patternFill>
          <bgColor indexed="10"/>
        </patternFill>
      </fill>
      <border>
        <right style="thin">
          <color indexed="10"/>
        </right>
      </border>
    </dxf>
    <dxf>
      <fill>
        <patternFill patternType="none">
          <bgColor indexed="65"/>
        </patternFill>
      </fill>
      <border>
        <left>
          <color indexed="63"/>
        </left>
        <right style="thin"/>
        <top>
          <color indexed="63"/>
        </top>
        <bottom>
          <color indexed="63"/>
        </bottom>
      </border>
    </dxf>
    <dxf>
      <fill>
        <patternFill patternType="solid">
          <bgColor indexed="10"/>
        </patternFill>
      </fill>
      <border>
        <left style="thin">
          <color indexed="10"/>
        </left>
      </border>
    </dxf>
    <dxf>
      <fill>
        <patternFill patternType="solid">
          <bgColor indexed="51"/>
        </patternFill>
      </fill>
      <border>
        <left/>
        <right/>
        <top/>
        <bottom/>
      </border>
    </dxf>
    <dxf>
      <fill>
        <patternFill>
          <bgColor indexed="10"/>
        </patternFill>
      </fill>
      <border>
        <right style="thin">
          <color indexed="10"/>
        </right>
      </border>
    </dxf>
    <dxf>
      <fill>
        <patternFill patternType="solid">
          <bgColor indexed="41"/>
        </patternFill>
      </fill>
      <border>
        <left>
          <color indexed="63"/>
        </left>
        <right style="thin"/>
        <top>
          <color indexed="63"/>
        </top>
        <bottom>
          <color indexed="63"/>
        </bottom>
      </border>
    </dxf>
    <dxf>
      <fill>
        <patternFill patternType="solid">
          <bgColor indexed="10"/>
        </patternFill>
      </fill>
      <border>
        <left style="thin">
          <color indexed="10"/>
        </left>
      </border>
    </dxf>
    <dxf>
      <fill>
        <patternFill patternType="solid">
          <bgColor indexed="41"/>
        </patternFill>
      </fill>
      <border>
        <left/>
        <right/>
        <top/>
        <bottom/>
      </border>
    </dxf>
    <dxf>
      <fill>
        <patternFill>
          <bgColor indexed="10"/>
        </patternFill>
      </fill>
      <border>
        <right style="thin">
          <color indexed="10"/>
        </right>
      </border>
    </dxf>
    <dxf>
      <fill>
        <patternFill patternType="solid">
          <bgColor indexed="15"/>
        </patternFill>
      </fill>
      <border>
        <left>
          <color indexed="63"/>
        </left>
        <right style="thin"/>
        <top>
          <color indexed="63"/>
        </top>
        <bottom>
          <color indexed="63"/>
        </bottom>
      </border>
    </dxf>
    <dxf>
      <fill>
        <patternFill patternType="solid">
          <bgColor indexed="10"/>
        </patternFill>
      </fill>
      <border>
        <left style="thin">
          <color indexed="10"/>
        </left>
      </border>
    </dxf>
    <dxf>
      <fill>
        <patternFill patternType="solid">
          <bgColor indexed="15"/>
        </patternFill>
      </fill>
      <border>
        <left/>
        <right/>
        <top/>
        <bottom/>
      </border>
    </dxf>
    <dxf>
      <fill>
        <patternFill>
          <bgColor indexed="10"/>
        </patternFill>
      </fill>
      <border>
        <left>
          <color indexed="63"/>
        </left>
        <right style="thin">
          <color indexed="10"/>
        </right>
        <top>
          <color indexed="63"/>
        </top>
        <bottom>
          <color indexed="63"/>
        </bottom>
      </border>
    </dxf>
    <dxf>
      <fill>
        <patternFill patternType="none">
          <bgColor indexed="65"/>
        </patternFill>
      </fill>
      <border>
        <left>
          <color indexed="63"/>
        </left>
        <right style="thin"/>
        <top>
          <color indexed="63"/>
        </top>
        <bottom>
          <color indexed="63"/>
        </bottom>
      </border>
    </dxf>
    <dxf>
      <fill>
        <patternFill>
          <bgColor indexed="10"/>
        </patternFill>
      </fill>
      <border>
        <left/>
        <right/>
        <top/>
        <bottom/>
      </border>
    </dxf>
    <dxf>
      <fill>
        <patternFill patternType="none">
          <bgColor indexed="65"/>
        </patternFill>
      </fill>
      <border>
        <left/>
        <right/>
        <top/>
        <bottom/>
      </border>
    </dxf>
    <dxf>
      <fill>
        <patternFill>
          <bgColor indexed="10"/>
        </patternFill>
      </fill>
      <border>
        <left/>
        <right/>
        <top/>
        <bottom/>
      </border>
    </dxf>
    <dxf>
      <fill>
        <patternFill patternType="none">
          <bgColor indexed="65"/>
        </patternFill>
      </fill>
      <border>
        <left/>
        <right/>
        <top/>
        <bottom/>
      </border>
    </dxf>
    <dxf>
      <fill>
        <patternFill>
          <bgColor indexed="10"/>
        </patternFill>
      </fill>
      <border>
        <left/>
        <right/>
        <top/>
        <bottom/>
      </border>
    </dxf>
    <dxf>
      <fill>
        <patternFill patternType="none">
          <bgColor indexed="65"/>
        </patternFill>
      </fill>
      <border>
        <left/>
        <right/>
        <top/>
        <bottom/>
      </border>
    </dxf>
    <dxf>
      <fill>
        <patternFill patternType="solid">
          <bgColor indexed="10"/>
        </patternFill>
      </fill>
      <border>
        <left/>
        <right/>
        <top/>
        <bottom/>
      </border>
    </dxf>
    <dxf>
      <fill>
        <patternFill patternType="none">
          <bgColor indexed="65"/>
        </patternFill>
      </fill>
      <border>
        <left/>
        <right/>
        <top/>
        <bottom/>
      </border>
    </dxf>
    <dxf>
      <fill>
        <patternFill>
          <bgColor indexed="10"/>
        </patternFill>
      </fill>
      <border>
        <left/>
        <right/>
        <top/>
        <bottom/>
      </border>
    </dxf>
    <dxf>
      <fill>
        <patternFill patternType="none">
          <bgColor indexed="65"/>
        </patternFill>
      </fill>
      <border>
        <left/>
        <right/>
        <top/>
        <bottom/>
      </border>
    </dxf>
    <dxf>
      <fill>
        <patternFill>
          <bgColor indexed="10"/>
        </patternFill>
      </fill>
      <border>
        <left/>
        <right/>
        <top/>
        <bottom/>
      </border>
    </dxf>
    <dxf>
      <fill>
        <patternFill patternType="none">
          <bgColor indexed="65"/>
        </patternFill>
      </fill>
      <border>
        <left/>
        <right/>
        <top/>
        <bottom/>
      </border>
    </dxf>
    <dxf>
      <fill>
        <patternFill patternType="solid">
          <bgColor indexed="10"/>
        </patternFill>
      </fill>
      <border>
        <left/>
        <right/>
        <top/>
        <bottom/>
      </border>
    </dxf>
    <dxf>
      <fill>
        <patternFill patternType="none">
          <bgColor indexed="65"/>
        </patternFill>
      </fill>
      <border>
        <left/>
        <right/>
        <top/>
        <bottom/>
      </border>
    </dxf>
    <dxf>
      <fill>
        <patternFill>
          <bgColor indexed="12"/>
        </patternFill>
      </fill>
    </dxf>
    <dxf>
      <fill>
        <patternFill patternType="none">
          <bgColor indexed="65"/>
        </patternFill>
      </fill>
      <border>
        <left/>
        <right/>
        <top/>
        <bottom/>
      </border>
    </dxf>
    <dxf>
      <fill>
        <patternFill>
          <bgColor indexed="12"/>
        </patternFill>
      </fill>
    </dxf>
    <dxf>
      <fill>
        <patternFill patternType="none">
          <bgColor indexed="65"/>
        </patternFill>
      </fill>
      <border>
        <left/>
        <right/>
        <top/>
        <bottom/>
      </border>
    </dxf>
    <dxf>
      <fill>
        <patternFill>
          <bgColor indexed="12"/>
        </patternFill>
      </fill>
    </dxf>
    <dxf>
      <fill>
        <patternFill patternType="none">
          <bgColor indexed="65"/>
        </patternFill>
      </fill>
      <border>
        <left/>
        <right/>
        <top/>
        <bottom/>
      </border>
    </dxf>
    <dxf>
      <fill>
        <patternFill>
          <bgColor indexed="10"/>
        </patternFill>
      </fill>
    </dxf>
    <dxf>
      <fill>
        <patternFill patternType="none">
          <bgColor indexed="65"/>
        </patternFill>
      </fill>
      <border>
        <left/>
        <right/>
        <top/>
        <bottom/>
      </border>
    </dxf>
    <dxf>
      <fill>
        <patternFill>
          <bgColor indexed="10"/>
        </patternFill>
      </fill>
    </dxf>
    <dxf>
      <fill>
        <patternFill patternType="none">
          <bgColor indexed="65"/>
        </patternFill>
      </fill>
      <border>
        <left/>
        <right/>
        <top/>
        <bottom/>
      </border>
    </dxf>
    <dxf>
      <fill>
        <patternFill>
          <bgColor indexed="10"/>
        </patternFill>
      </fill>
    </dxf>
    <dxf>
      <fill>
        <patternFill patternType="none">
          <bgColor indexed="65"/>
        </patternFill>
      </fill>
      <border>
        <left>
          <color indexed="63"/>
        </left>
        <right style="thin"/>
        <top>
          <color indexed="63"/>
        </top>
        <bottom>
          <color indexed="63"/>
        </bottom>
      </border>
    </dxf>
    <dxf>
      <fill>
        <patternFill>
          <bgColor indexed="10"/>
        </patternFill>
      </fill>
    </dxf>
    <dxf>
      <fill>
        <patternFill patternType="none">
          <bgColor indexed="65"/>
        </patternFill>
      </fill>
      <border>
        <left/>
        <right/>
        <top/>
        <bottom/>
      </border>
    </dxf>
    <dxf>
      <fill>
        <patternFill>
          <bgColor indexed="10"/>
        </patternFill>
      </fill>
    </dxf>
    <dxf>
      <fill>
        <patternFill patternType="none">
          <bgColor indexed="65"/>
        </patternFill>
      </fill>
      <border>
        <left/>
        <right/>
        <top/>
        <bottom/>
      </border>
    </dxf>
    <dxf>
      <fill>
        <patternFill>
          <bgColor indexed="12"/>
        </patternFill>
      </fill>
    </dxf>
    <dxf>
      <fill>
        <patternFill patternType="none">
          <bgColor indexed="65"/>
        </patternFill>
      </fill>
      <border>
        <left/>
        <right/>
        <top/>
        <bottom/>
      </border>
    </dxf>
    <dxf>
      <fill>
        <patternFill>
          <bgColor indexed="10"/>
        </patternFill>
      </fill>
    </dxf>
    <dxf>
      <fill>
        <patternFill patternType="none">
          <bgColor indexed="65"/>
        </patternFill>
      </fill>
      <border>
        <left/>
        <right/>
        <top/>
        <bottom/>
      </border>
    </dxf>
    <dxf>
      <fill>
        <patternFill>
          <bgColor indexed="10"/>
        </patternFill>
      </fill>
    </dxf>
    <dxf>
      <fill>
        <patternFill patternType="solid">
          <bgColor indexed="51"/>
        </patternFill>
      </fill>
      <border>
        <left>
          <color indexed="63"/>
        </left>
        <right style="thin"/>
        <top>
          <color indexed="63"/>
        </top>
        <bottom>
          <color indexed="63"/>
        </bottom>
      </border>
    </dxf>
    <dxf>
      <fill>
        <patternFill>
          <bgColor indexed="10"/>
        </patternFill>
      </fill>
    </dxf>
    <dxf>
      <fill>
        <patternFill patternType="solid">
          <bgColor indexed="51"/>
        </patternFill>
      </fill>
      <border>
        <left/>
        <right/>
        <top/>
        <bottom/>
      </border>
    </dxf>
    <dxf>
      <fill>
        <patternFill>
          <bgColor indexed="10"/>
        </patternFill>
      </fill>
    </dxf>
    <dxf>
      <fill>
        <patternFill patternType="solid">
          <bgColor indexed="51"/>
        </patternFill>
      </fill>
      <border>
        <left/>
        <right/>
        <top/>
        <bottom/>
      </border>
    </dxf>
    <dxf>
      <fill>
        <patternFill>
          <bgColor indexed="10"/>
        </patternFill>
      </fill>
    </dxf>
    <dxf>
      <fill>
        <patternFill patternType="solid">
          <bgColor indexed="41"/>
        </patternFill>
      </fill>
      <border>
        <left/>
        <right/>
        <top/>
        <bottom/>
      </border>
    </dxf>
    <dxf>
      <fill>
        <patternFill>
          <bgColor indexed="10"/>
        </patternFill>
      </fill>
    </dxf>
    <dxf>
      <fill>
        <patternFill patternType="solid">
          <bgColor indexed="41"/>
        </patternFill>
      </fill>
      <border>
        <left/>
        <right/>
        <top/>
        <bottom/>
      </border>
    </dxf>
    <dxf>
      <fill>
        <patternFill>
          <bgColor indexed="10"/>
        </patternFill>
      </fill>
    </dxf>
    <dxf>
      <fill>
        <patternFill patternType="solid">
          <bgColor indexed="15"/>
        </patternFill>
      </fill>
      <border>
        <left/>
        <right/>
        <top/>
        <bottom/>
      </border>
    </dxf>
    <dxf>
      <fill>
        <patternFill>
          <bgColor indexed="10"/>
        </patternFill>
      </fill>
    </dxf>
    <dxf>
      <fill>
        <patternFill patternType="solid">
          <bgColor indexed="15"/>
        </patternFill>
      </fill>
      <border>
        <left/>
        <right/>
        <top/>
        <bottom/>
      </border>
    </dxf>
    <dxf>
      <fill>
        <patternFill>
          <bgColor indexed="12"/>
        </patternFill>
      </fill>
      <border>
        <left/>
        <right/>
        <top/>
        <bottom/>
      </border>
    </dxf>
    <dxf>
      <fill>
        <patternFill>
          <bgColor indexed="12"/>
        </patternFill>
      </fill>
      <border>
        <left/>
        <right/>
        <top/>
        <bottom/>
      </border>
    </dxf>
    <dxf>
      <fill>
        <patternFill>
          <bgColor indexed="12"/>
        </patternFill>
      </fill>
      <border>
        <left style="thin">
          <color indexed="12"/>
        </left>
        <right>
          <color indexed="63"/>
        </right>
        <top>
          <color indexed="63"/>
        </top>
        <bottom>
          <color indexed="63"/>
        </bottom>
      </border>
    </dxf>
    <dxf>
      <fill>
        <patternFill>
          <bgColor indexed="10"/>
        </patternFill>
      </fill>
      <border>
        <left/>
        <right/>
        <top/>
        <bottom/>
      </border>
    </dxf>
    <dxf>
      <fill>
        <patternFill>
          <bgColor indexed="10"/>
        </patternFill>
      </fill>
      <border>
        <left/>
        <right/>
        <top/>
        <bottom/>
      </border>
    </dxf>
    <dxf>
      <fill>
        <patternFill>
          <bgColor indexed="10"/>
        </patternFill>
      </fill>
      <border>
        <left style="thin">
          <color indexed="10"/>
        </left>
        <right>
          <color indexed="63"/>
        </right>
        <top>
          <color indexed="63"/>
        </top>
        <bottom>
          <color indexed="63"/>
        </bottom>
      </border>
    </dxf>
    <dxf>
      <fill>
        <patternFill>
          <bgColor indexed="12"/>
        </patternFill>
      </fill>
      <border>
        <left>
          <color indexed="63"/>
        </left>
        <right style="thin">
          <color indexed="12"/>
        </right>
        <top>
          <color indexed="63"/>
        </top>
        <bottom>
          <color indexed="63"/>
        </bottom>
      </border>
    </dxf>
    <dxf>
      <fill>
        <patternFill>
          <bgColor indexed="10"/>
        </patternFill>
      </fill>
      <border>
        <left>
          <color indexed="63"/>
        </left>
        <right style="thin">
          <color indexed="10"/>
        </right>
        <top>
          <color indexed="63"/>
        </top>
        <bottom>
          <color indexed="63"/>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patternType="solid">
          <bgColor rgb="FFFFCC00"/>
        </patternFill>
      </fill>
      <border>
        <left>
          <color rgb="FF000000"/>
        </left>
        <right style="thin">
          <color rgb="FF000000"/>
        </right>
        <top>
          <color rgb="FF000000"/>
        </top>
        <bottom>
          <color rgb="FF000000"/>
        </bottom>
      </border>
    </dxf>
    <dxf>
      <fill>
        <patternFill patternType="none">
          <bgColor indexed="65"/>
        </patternFill>
      </fill>
      <border>
        <left>
          <color rgb="FF000000"/>
        </left>
        <right style="thin">
          <color rgb="FF000000"/>
        </right>
        <top>
          <color rgb="FF000000"/>
        </top>
        <bottom>
          <color rgb="FF000000"/>
        </bottom>
      </border>
    </dxf>
    <dxf>
      <fill>
        <patternFill patternType="solid">
          <bgColor rgb="FFFBE09B"/>
        </patternFill>
      </fill>
      <border>
        <left>
          <color rgb="FF000000"/>
        </left>
        <right style="thin">
          <color rgb="FF000000"/>
        </right>
        <top>
          <color rgb="FF000000"/>
        </top>
        <bottom>
          <color rgb="FF000000"/>
        </bottom>
      </border>
    </dxf>
    <dxf>
      <fill>
        <patternFill patternType="solid">
          <bgColor rgb="FFCDD9DD"/>
        </patternFill>
      </fill>
      <border>
        <left>
          <color rgb="FF000000"/>
        </left>
        <right style="thin">
          <color rgb="FF000000"/>
        </right>
        <top>
          <color rgb="FF000000"/>
        </top>
        <bottom>
          <color rgb="FF000000"/>
        </bottom>
      </border>
    </dxf>
    <dxf>
      <fill>
        <patternFill patternType="none">
          <bgColor indexed="65"/>
        </patternFill>
      </fill>
      <border>
        <left>
          <color rgb="FF000000"/>
        </left>
        <right>
          <color rgb="FF000000"/>
        </right>
        <top/>
        <bottom style="thin">
          <color rgb="FF000000"/>
        </bottom>
      </border>
    </dxf>
    <dxf>
      <fill>
        <patternFill>
          <bgColor rgb="FF008000"/>
        </patternFill>
      </fill>
      <border>
        <left style="thin">
          <color rgb="FF000000"/>
        </left>
        <right>
          <color rgb="FF000000"/>
        </right>
        <top/>
        <bottom style="thin">
          <color rgb="FF000000"/>
        </bottom>
      </border>
    </dxf>
    <dxf>
      <fill>
        <patternFill>
          <bgColor rgb="FF008000"/>
        </patternFill>
      </fill>
      <border>
        <left>
          <color rgb="FF000000"/>
        </left>
        <right>
          <color rgb="FF000000"/>
        </right>
        <top/>
        <bottom style="thin">
          <color rgb="FF000000"/>
        </bottom>
      </border>
    </dxf>
    <dxf>
      <fill>
        <patternFill patternType="none">
          <bgColor indexed="65"/>
        </patternFill>
      </fill>
      <border>
        <left>
          <color rgb="FF000000"/>
        </left>
        <right style="thin">
          <color rgb="FF000000"/>
        </right>
        <top/>
        <bottom style="thin">
          <color rgb="FF000000"/>
        </bottom>
      </border>
    </dxf>
    <dxf>
      <fill>
        <patternFill>
          <bgColor rgb="FF008000"/>
        </patternFill>
      </fill>
      <border>
        <left>
          <color rgb="FF000000"/>
        </left>
        <right style="thin">
          <color rgb="FFFFFFFF"/>
        </right>
        <top/>
        <bottom style="thin">
          <color rgb="FF000000"/>
        </bottom>
      </border>
    </dxf>
    <dxf>
      <fill>
        <patternFill>
          <bgColor rgb="FF0000FF"/>
        </patternFill>
      </fill>
      <border>
        <right style="thin">
          <color rgb="FF00FFFF"/>
        </right>
        <bottom>
          <color rgb="FF000000"/>
        </bottom>
      </border>
    </dxf>
    <dxf>
      <fill>
        <patternFill patternType="none">
          <bgColor indexed="65"/>
        </patternFill>
      </fill>
      <border>
        <left style="thin">
          <color rgb="FF000000"/>
        </left>
        <right>
          <color rgb="FF000000"/>
        </right>
        <top>
          <color rgb="FF000000"/>
        </top>
        <bottom>
          <color rgb="FF000000"/>
        </bottom>
      </border>
    </dxf>
    <dxf>
      <fill>
        <patternFill patternType="solid">
          <bgColor rgb="FFFBE09B"/>
        </patternFill>
      </fill>
      <border>
        <left>
          <color rgb="FF000000"/>
        </left>
        <right>
          <color rgb="FF000000"/>
        </right>
        <top/>
        <bottom style="thin">
          <color rgb="FF000000"/>
        </bottom>
      </border>
    </dxf>
    <dxf>
      <fill>
        <patternFill patternType="solid">
          <bgColor rgb="FFFBE09B"/>
        </patternFill>
      </fill>
      <border>
        <left>
          <color rgb="FF000000"/>
        </left>
        <right style="thin">
          <color rgb="FF000000"/>
        </right>
        <top/>
        <bottom style="thin">
          <color rgb="FF000000"/>
        </bottom>
      </border>
    </dxf>
    <dxf>
      <fill>
        <patternFill patternType="solid">
          <bgColor rgb="FFCDD9DD"/>
        </patternFill>
      </fill>
      <border>
        <left>
          <color rgb="FF000000"/>
        </left>
        <right>
          <color rgb="FF000000"/>
        </right>
        <top/>
        <bottom style="thin">
          <color rgb="FF000000"/>
        </bottom>
      </border>
    </dxf>
    <dxf>
      <fill>
        <patternFill patternType="solid">
          <bgColor rgb="FFCDD9DD"/>
        </patternFill>
      </fill>
      <border>
        <left>
          <color rgb="FF000000"/>
        </left>
        <right style="thin">
          <color rgb="FF000000"/>
        </right>
        <top/>
        <bottom style="thin">
          <color rgb="FF000000"/>
        </bottom>
      </border>
    </dxf>
    <dxf>
      <fill>
        <patternFill patternType="solid">
          <bgColor rgb="FFFFCC00"/>
        </patternFill>
      </fill>
      <border>
        <left>
          <color rgb="FF000000"/>
        </left>
        <right>
          <color rgb="FF000000"/>
        </right>
        <top/>
        <bottom style="thin">
          <color rgb="FF000000"/>
        </bottom>
      </border>
    </dxf>
    <dxf>
      <fill>
        <patternFill patternType="solid">
          <bgColor rgb="FFFFCC00"/>
        </patternFill>
      </fill>
      <border>
        <left>
          <color rgb="FF000000"/>
        </left>
        <right style="thin">
          <color rgb="FF000000"/>
        </right>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FBE09B"/>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DD9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581025</xdr:colOff>
      <xdr:row>0</xdr:row>
      <xdr:rowOff>85725</xdr:rowOff>
    </xdr:from>
    <xdr:to>
      <xdr:col>2</xdr:col>
      <xdr:colOff>1133475</xdr:colOff>
      <xdr:row>2</xdr:row>
      <xdr:rowOff>114300</xdr:rowOff>
    </xdr:to>
    <xdr:pic>
      <xdr:nvPicPr>
        <xdr:cNvPr id="1" name="Picture 2" descr="BSA Logo"/>
        <xdr:cNvPicPr preferRelativeResize="1">
          <a:picLocks noChangeAspect="1"/>
        </xdr:cNvPicPr>
      </xdr:nvPicPr>
      <xdr:blipFill>
        <a:blip r:embed="rId1"/>
        <a:stretch>
          <a:fillRect/>
        </a:stretch>
      </xdr:blipFill>
      <xdr:spPr>
        <a:xfrm>
          <a:off x="942975" y="85725"/>
          <a:ext cx="5524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Z88"/>
  <sheetViews>
    <sheetView showGridLines="0" tabSelected="1" zoomScale="95" zoomScaleNormal="95" zoomScalePageLayoutView="0" workbookViewId="0" topLeftCell="A1">
      <selection activeCell="H3" sqref="H3:AY3"/>
    </sheetView>
  </sheetViews>
  <sheetFormatPr defaultColWidth="9.140625" defaultRowHeight="12.75"/>
  <cols>
    <col min="1" max="1" width="2.00390625" style="0" customWidth="1"/>
    <col min="2" max="2" width="3.421875" style="0" customWidth="1"/>
    <col min="3" max="3" width="25.421875" style="0" customWidth="1"/>
    <col min="4" max="4" width="8.57421875" style="0" hidden="1" customWidth="1"/>
    <col min="5" max="8" width="9.7109375" style="0" customWidth="1"/>
    <col min="9" max="9" width="10.7109375" style="0" hidden="1" customWidth="1"/>
    <col min="10" max="49" width="2.28125" style="0" customWidth="1"/>
    <col min="50" max="51" width="8.7109375" style="0" customWidth="1"/>
    <col min="52" max="52" width="2.00390625" style="0" customWidth="1"/>
  </cols>
  <sheetData>
    <row r="1" spans="1:52" ht="14.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97"/>
    </row>
    <row r="2" spans="1:52" ht="27" customHeight="1">
      <c r="A2" s="3"/>
      <c r="B2" s="4"/>
      <c r="C2" s="4"/>
      <c r="D2" s="4"/>
      <c r="E2" s="4"/>
      <c r="F2" s="43"/>
      <c r="G2" s="43"/>
      <c r="H2" s="229" t="s">
        <v>37</v>
      </c>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98"/>
    </row>
    <row r="3" spans="1:52" ht="17.25" customHeight="1">
      <c r="A3" s="3"/>
      <c r="B3" s="4"/>
      <c r="C3" s="4"/>
      <c r="D3" s="4"/>
      <c r="E3" s="4"/>
      <c r="F3" s="44"/>
      <c r="G3" s="44"/>
      <c r="H3" s="230" t="s">
        <v>41</v>
      </c>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99"/>
    </row>
    <row r="4" spans="1:52" ht="12.75" customHeight="1">
      <c r="A4" s="3"/>
      <c r="B4" s="224" t="s">
        <v>11</v>
      </c>
      <c r="C4" s="224"/>
      <c r="D4" s="67" t="s">
        <v>35</v>
      </c>
      <c r="E4" s="67" t="s">
        <v>1</v>
      </c>
      <c r="F4" s="67" t="s">
        <v>2</v>
      </c>
      <c r="G4" s="67" t="s">
        <v>0</v>
      </c>
      <c r="H4" s="231" t="s">
        <v>42</v>
      </c>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100"/>
    </row>
    <row r="5" spans="1:52" ht="12.75" customHeight="1">
      <c r="A5" s="3"/>
      <c r="B5" s="225" t="s">
        <v>10</v>
      </c>
      <c r="C5" s="225"/>
      <c r="D5" s="78" t="e">
        <f>#REF!</f>
        <v>#REF!</v>
      </c>
      <c r="E5" s="78"/>
      <c r="F5" s="78"/>
      <c r="G5" s="80"/>
      <c r="H5" s="231"/>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100"/>
    </row>
    <row r="6" spans="1:52" s="69" customFormat="1" ht="12.75" customHeight="1">
      <c r="A6" s="68"/>
      <c r="B6" s="226" t="s">
        <v>34</v>
      </c>
      <c r="C6" s="226"/>
      <c r="D6" s="80" t="e">
        <f>#REF!</f>
        <v>#REF!</v>
      </c>
      <c r="E6" s="80"/>
      <c r="F6" s="80"/>
      <c r="G6" s="80"/>
      <c r="H6" s="233" t="s">
        <v>43</v>
      </c>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101"/>
    </row>
    <row r="7" spans="1:52" ht="12.75" customHeight="1">
      <c r="A7" s="3"/>
      <c r="B7" s="135" t="s">
        <v>32</v>
      </c>
      <c r="C7" s="135"/>
      <c r="D7" s="79" t="e">
        <f>#REF!</f>
        <v>#REF!</v>
      </c>
      <c r="E7" s="79"/>
      <c r="F7" s="79"/>
      <c r="G7" s="79"/>
      <c r="H7" s="96"/>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102"/>
    </row>
    <row r="8" spans="1:52" ht="14.25" customHeight="1">
      <c r="A8" s="3"/>
      <c r="B8" s="4"/>
      <c r="C8" s="4"/>
      <c r="D8" s="4"/>
      <c r="E8" s="82"/>
      <c r="F8" s="82"/>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66">
        <f>IF(AND(AX87&gt;=1200,F10&gt;=0),"Gold",IF(AX87&gt;=950,"Silver",IF(AX87&gt;=700,"Bronze","")))</f>
      </c>
      <c r="AY8" s="66">
        <f>IF(AND(AY87&gt;=1200,G10&gt;=0),"Gold",IF(AY87&gt;=950,"Silver",IF(AY87&gt;=700,"Bronze","")))</f>
      </c>
      <c r="AZ8" s="102"/>
    </row>
    <row r="9" spans="1:52" ht="12.75">
      <c r="A9" s="3"/>
      <c r="B9" s="222" t="s">
        <v>8</v>
      </c>
      <c r="C9" s="223"/>
      <c r="D9" s="9" t="s">
        <v>35</v>
      </c>
      <c r="E9" s="83" t="s">
        <v>1</v>
      </c>
      <c r="F9" s="83" t="s">
        <v>2</v>
      </c>
      <c r="G9" s="9" t="s">
        <v>0</v>
      </c>
      <c r="H9" s="9" t="s">
        <v>36</v>
      </c>
      <c r="I9" s="10"/>
      <c r="J9" s="165" t="s">
        <v>7</v>
      </c>
      <c r="K9" s="165"/>
      <c r="L9" s="165"/>
      <c r="M9" s="165"/>
      <c r="N9" s="165"/>
      <c r="O9" s="165"/>
      <c r="P9" s="165"/>
      <c r="Q9" s="165"/>
      <c r="R9" s="136" t="s">
        <v>4</v>
      </c>
      <c r="S9" s="136"/>
      <c r="T9" s="136"/>
      <c r="U9" s="136"/>
      <c r="V9" s="136"/>
      <c r="W9" s="136"/>
      <c r="X9" s="136"/>
      <c r="Y9" s="136"/>
      <c r="Z9" s="136"/>
      <c r="AA9" s="136"/>
      <c r="AB9" s="136"/>
      <c r="AC9" s="136"/>
      <c r="AD9" s="137" t="s">
        <v>5</v>
      </c>
      <c r="AE9" s="137"/>
      <c r="AF9" s="137"/>
      <c r="AG9" s="137"/>
      <c r="AH9" s="137"/>
      <c r="AI9" s="137"/>
      <c r="AJ9" s="137"/>
      <c r="AK9" s="137"/>
      <c r="AL9" s="137"/>
      <c r="AM9" s="137"/>
      <c r="AN9" s="137"/>
      <c r="AO9" s="137"/>
      <c r="AP9" s="137"/>
      <c r="AQ9" s="137"/>
      <c r="AR9" s="137"/>
      <c r="AS9" s="137"/>
      <c r="AT9" s="115" t="s">
        <v>6</v>
      </c>
      <c r="AU9" s="115"/>
      <c r="AV9" s="115"/>
      <c r="AW9" s="115"/>
      <c r="AX9" s="9" t="s">
        <v>3</v>
      </c>
      <c r="AY9" s="9" t="s">
        <v>40</v>
      </c>
      <c r="AZ9" s="102"/>
    </row>
    <row r="10" spans="1:52" ht="18" customHeight="1">
      <c r="A10" s="3"/>
      <c r="B10" s="219">
        <v>1</v>
      </c>
      <c r="C10" s="177" t="s">
        <v>13</v>
      </c>
      <c r="D10" s="153" t="e">
        <f>#REF!/D5</f>
        <v>#REF!</v>
      </c>
      <c r="E10" s="164"/>
      <c r="F10" s="164"/>
      <c r="G10" s="125"/>
      <c r="H10" s="125"/>
      <c r="I10" s="11">
        <v>-1</v>
      </c>
      <c r="J10" s="108">
        <v>-0.1</v>
      </c>
      <c r="K10" s="109"/>
      <c r="L10" s="109"/>
      <c r="M10" s="110"/>
      <c r="N10" s="108">
        <v>0</v>
      </c>
      <c r="O10" s="109"/>
      <c r="P10" s="109"/>
      <c r="Q10" s="110"/>
      <c r="R10" s="113">
        <v>0.02</v>
      </c>
      <c r="S10" s="114"/>
      <c r="T10" s="114"/>
      <c r="U10" s="114"/>
      <c r="V10" s="113">
        <v>0.04</v>
      </c>
      <c r="W10" s="114"/>
      <c r="X10" s="114"/>
      <c r="Y10" s="114"/>
      <c r="Z10" s="113">
        <v>0.06</v>
      </c>
      <c r="AA10" s="114"/>
      <c r="AB10" s="114"/>
      <c r="AC10" s="114"/>
      <c r="AD10" s="111">
        <v>0.1</v>
      </c>
      <c r="AE10" s="112"/>
      <c r="AF10" s="112"/>
      <c r="AG10" s="112"/>
      <c r="AH10" s="111">
        <v>0.15</v>
      </c>
      <c r="AI10" s="112"/>
      <c r="AJ10" s="112"/>
      <c r="AK10" s="112"/>
      <c r="AL10" s="111">
        <v>0.2</v>
      </c>
      <c r="AM10" s="112"/>
      <c r="AN10" s="112"/>
      <c r="AO10" s="112"/>
      <c r="AP10" s="111">
        <v>0.25</v>
      </c>
      <c r="AQ10" s="112"/>
      <c r="AR10" s="112"/>
      <c r="AS10" s="112"/>
      <c r="AT10" s="129">
        <v>0.5</v>
      </c>
      <c r="AU10" s="130"/>
      <c r="AV10" s="130"/>
      <c r="AW10" s="131"/>
      <c r="AX10" s="105">
        <f>IF(F5=0,"",IF(F10&gt;=0.25,200,IF(F10&gt;=0.06,IF(F6/F5&gt;=0.02,200,100),IF(F10&gt;=0,IF(F6/F5&gt;=0.02,100,75),IF(F6/F5&gt;=0.02,75,0)))))</f>
      </c>
      <c r="AY10" s="105">
        <f>IF(G5=0,"",IF(G10&gt;=0.25,200,IF(G10&gt;=0.06,IF(G6/G5&gt;=0.02,200,100),IF(G10&gt;=0,IF(G6/G5&gt;=0.02,100,75),IF(G6/G5&gt;=0.02,75,0)))))</f>
      </c>
      <c r="AZ10" s="5"/>
    </row>
    <row r="11" spans="1:52" ht="3.75" customHeight="1">
      <c r="A11" s="3"/>
      <c r="B11" s="220"/>
      <c r="C11" s="178"/>
      <c r="D11" s="154"/>
      <c r="E11" s="164"/>
      <c r="F11" s="164"/>
      <c r="G11" s="125"/>
      <c r="H11" s="125"/>
      <c r="I11" s="12"/>
      <c r="J11" s="13"/>
      <c r="K11" s="14"/>
      <c r="L11" s="14"/>
      <c r="M11" s="15"/>
      <c r="N11" s="13"/>
      <c r="O11" s="14"/>
      <c r="P11" s="14"/>
      <c r="Q11" s="15"/>
      <c r="R11" s="16"/>
      <c r="S11" s="17"/>
      <c r="T11" s="17"/>
      <c r="U11" s="17"/>
      <c r="V11" s="16"/>
      <c r="W11" s="17"/>
      <c r="X11" s="17"/>
      <c r="Y11" s="17"/>
      <c r="Z11" s="16"/>
      <c r="AA11" s="17"/>
      <c r="AB11" s="17"/>
      <c r="AC11" s="17"/>
      <c r="AD11" s="19"/>
      <c r="AE11" s="20"/>
      <c r="AF11" s="20"/>
      <c r="AG11" s="20"/>
      <c r="AH11" s="19"/>
      <c r="AI11" s="20"/>
      <c r="AJ11" s="20"/>
      <c r="AK11" s="20"/>
      <c r="AL11" s="19"/>
      <c r="AM11" s="20"/>
      <c r="AN11" s="20"/>
      <c r="AO11" s="20"/>
      <c r="AP11" s="19"/>
      <c r="AQ11" s="20"/>
      <c r="AR11" s="20"/>
      <c r="AS11" s="20"/>
      <c r="AT11" s="22"/>
      <c r="AU11" s="23"/>
      <c r="AV11" s="23"/>
      <c r="AW11" s="24"/>
      <c r="AX11" s="106"/>
      <c r="AY11" s="106"/>
      <c r="AZ11" s="5"/>
    </row>
    <row r="12" spans="1:52" ht="3.75" customHeight="1">
      <c r="A12" s="3"/>
      <c r="B12" s="220"/>
      <c r="C12" s="178"/>
      <c r="D12" s="155"/>
      <c r="E12" s="164"/>
      <c r="F12" s="164"/>
      <c r="G12" s="125"/>
      <c r="H12" s="125"/>
      <c r="I12" s="25"/>
      <c r="J12" s="13"/>
      <c r="K12" s="14"/>
      <c r="L12" s="14"/>
      <c r="M12" s="15"/>
      <c r="N12" s="13"/>
      <c r="O12" s="14"/>
      <c r="P12" s="14"/>
      <c r="Q12" s="15"/>
      <c r="R12" s="16"/>
      <c r="S12" s="17"/>
      <c r="T12" s="17"/>
      <c r="U12" s="17"/>
      <c r="V12" s="16"/>
      <c r="W12" s="17"/>
      <c r="X12" s="17"/>
      <c r="Y12" s="17"/>
      <c r="Z12" s="16"/>
      <c r="AA12" s="17"/>
      <c r="AB12" s="17"/>
      <c r="AC12" s="17"/>
      <c r="AD12" s="19"/>
      <c r="AE12" s="20"/>
      <c r="AF12" s="20"/>
      <c r="AG12" s="20"/>
      <c r="AH12" s="19"/>
      <c r="AI12" s="20"/>
      <c r="AJ12" s="20"/>
      <c r="AK12" s="20"/>
      <c r="AL12" s="19"/>
      <c r="AM12" s="20"/>
      <c r="AN12" s="20"/>
      <c r="AO12" s="20"/>
      <c r="AP12" s="19"/>
      <c r="AQ12" s="20"/>
      <c r="AR12" s="20"/>
      <c r="AS12" s="20"/>
      <c r="AT12" s="22"/>
      <c r="AU12" s="23"/>
      <c r="AV12" s="23"/>
      <c r="AW12" s="24"/>
      <c r="AX12" s="106"/>
      <c r="AY12" s="106"/>
      <c r="AZ12" s="5"/>
    </row>
    <row r="13" spans="1:52" ht="3.75" customHeight="1">
      <c r="A13" s="3"/>
      <c r="B13" s="221"/>
      <c r="C13" s="179"/>
      <c r="D13" s="85"/>
      <c r="E13" s="164"/>
      <c r="F13" s="164"/>
      <c r="G13" s="125"/>
      <c r="H13" s="125"/>
      <c r="I13" s="25"/>
      <c r="J13" s="26"/>
      <c r="K13" s="27"/>
      <c r="L13" s="27"/>
      <c r="M13" s="28"/>
      <c r="N13" s="26"/>
      <c r="O13" s="27"/>
      <c r="P13" s="27"/>
      <c r="Q13" s="28"/>
      <c r="R13" s="29"/>
      <c r="S13" s="30"/>
      <c r="T13" s="30"/>
      <c r="U13" s="30"/>
      <c r="V13" s="29"/>
      <c r="W13" s="30"/>
      <c r="X13" s="30"/>
      <c r="Y13" s="30"/>
      <c r="Z13" s="29"/>
      <c r="AA13" s="30"/>
      <c r="AB13" s="30"/>
      <c r="AC13" s="30"/>
      <c r="AD13" s="32"/>
      <c r="AE13" s="33"/>
      <c r="AF13" s="33"/>
      <c r="AG13" s="33"/>
      <c r="AH13" s="32"/>
      <c r="AI13" s="33"/>
      <c r="AJ13" s="33"/>
      <c r="AK13" s="33"/>
      <c r="AL13" s="32"/>
      <c r="AM13" s="33"/>
      <c r="AN13" s="33"/>
      <c r="AO13" s="33"/>
      <c r="AP13" s="32"/>
      <c r="AQ13" s="33"/>
      <c r="AR13" s="33"/>
      <c r="AS13" s="33"/>
      <c r="AT13" s="35"/>
      <c r="AU13" s="36"/>
      <c r="AV13" s="36"/>
      <c r="AW13" s="36"/>
      <c r="AX13" s="107"/>
      <c r="AY13" s="107"/>
      <c r="AZ13" s="5"/>
    </row>
    <row r="14" spans="1:52" ht="18" customHeight="1">
      <c r="A14" s="3"/>
      <c r="B14" s="219">
        <v>2</v>
      </c>
      <c r="C14" s="177" t="s">
        <v>12</v>
      </c>
      <c r="D14" s="156" t="e">
        <f>100*(#REF!/#REF!-1)</f>
        <v>#REF!</v>
      </c>
      <c r="E14" s="239"/>
      <c r="F14" s="239"/>
      <c r="G14" s="240"/>
      <c r="H14" s="240"/>
      <c r="I14" s="46">
        <v>-100</v>
      </c>
      <c r="J14" s="169">
        <v>-10</v>
      </c>
      <c r="K14" s="170"/>
      <c r="L14" s="170"/>
      <c r="M14" s="171"/>
      <c r="N14" s="169">
        <v>0</v>
      </c>
      <c r="O14" s="170"/>
      <c r="P14" s="170"/>
      <c r="Q14" s="171"/>
      <c r="R14" s="172">
        <v>0.666666666666666</v>
      </c>
      <c r="S14" s="173"/>
      <c r="T14" s="173"/>
      <c r="U14" s="174"/>
      <c r="V14" s="172">
        <v>1.33333333333333</v>
      </c>
      <c r="W14" s="173"/>
      <c r="X14" s="173"/>
      <c r="Y14" s="174"/>
      <c r="Z14" s="172">
        <v>2</v>
      </c>
      <c r="AA14" s="173"/>
      <c r="AB14" s="173"/>
      <c r="AC14" s="174"/>
      <c r="AD14" s="166">
        <v>4</v>
      </c>
      <c r="AE14" s="167"/>
      <c r="AF14" s="167"/>
      <c r="AG14" s="168"/>
      <c r="AH14" s="166">
        <v>6</v>
      </c>
      <c r="AI14" s="167"/>
      <c r="AJ14" s="167"/>
      <c r="AK14" s="168"/>
      <c r="AL14" s="166">
        <v>8</v>
      </c>
      <c r="AM14" s="167"/>
      <c r="AN14" s="167"/>
      <c r="AO14" s="168"/>
      <c r="AP14" s="166">
        <v>10</v>
      </c>
      <c r="AQ14" s="167"/>
      <c r="AR14" s="167"/>
      <c r="AS14" s="168"/>
      <c r="AT14" s="126">
        <v>20</v>
      </c>
      <c r="AU14" s="127"/>
      <c r="AV14" s="127"/>
      <c r="AW14" s="128"/>
      <c r="AX14" s="105">
        <f>IF(F14="","",IF(F14&gt;=10,200,IF(F14&gt;=2,100,IF(F14&gt;=0,75,0))))</f>
      </c>
      <c r="AY14" s="105">
        <f>IF(G14="","",IF(G14&gt;=10,200,IF(G14&gt;=2,100,IF(G14&gt;=0,75,0))))</f>
      </c>
      <c r="AZ14" s="5"/>
    </row>
    <row r="15" spans="1:52" ht="3.75" customHeight="1">
      <c r="A15" s="3"/>
      <c r="B15" s="220"/>
      <c r="C15" s="178"/>
      <c r="D15" s="157"/>
      <c r="E15" s="239"/>
      <c r="F15" s="239"/>
      <c r="G15" s="240"/>
      <c r="H15" s="240"/>
      <c r="I15" s="47"/>
      <c r="J15" s="13"/>
      <c r="K15" s="14"/>
      <c r="L15" s="14"/>
      <c r="M15" s="15"/>
      <c r="N15" s="13"/>
      <c r="O15" s="14"/>
      <c r="P15" s="14"/>
      <c r="Q15" s="15"/>
      <c r="R15" s="51"/>
      <c r="S15" s="52"/>
      <c r="T15" s="52"/>
      <c r="U15" s="53"/>
      <c r="V15" s="51"/>
      <c r="W15" s="52"/>
      <c r="X15" s="52"/>
      <c r="Y15" s="53"/>
      <c r="Z15" s="51"/>
      <c r="AA15" s="52"/>
      <c r="AB15" s="52"/>
      <c r="AC15" s="53"/>
      <c r="AD15" s="54"/>
      <c r="AE15" s="55"/>
      <c r="AF15" s="55"/>
      <c r="AG15" s="56"/>
      <c r="AH15" s="54"/>
      <c r="AI15" s="55"/>
      <c r="AJ15" s="55"/>
      <c r="AK15" s="56"/>
      <c r="AL15" s="54"/>
      <c r="AM15" s="55"/>
      <c r="AN15" s="55"/>
      <c r="AO15" s="56"/>
      <c r="AP15" s="54"/>
      <c r="AQ15" s="55"/>
      <c r="AR15" s="55"/>
      <c r="AS15" s="56"/>
      <c r="AT15" s="58"/>
      <c r="AU15" s="59"/>
      <c r="AV15" s="59"/>
      <c r="AW15" s="60"/>
      <c r="AX15" s="106"/>
      <c r="AY15" s="106"/>
      <c r="AZ15" s="5"/>
    </row>
    <row r="16" spans="1:52" ht="3.75" customHeight="1">
      <c r="A16" s="3"/>
      <c r="B16" s="220"/>
      <c r="C16" s="178"/>
      <c r="D16" s="158"/>
      <c r="E16" s="239"/>
      <c r="F16" s="239"/>
      <c r="G16" s="240"/>
      <c r="H16" s="240"/>
      <c r="I16" s="57"/>
      <c r="J16" s="13"/>
      <c r="K16" s="14"/>
      <c r="L16" s="14"/>
      <c r="M16" s="15"/>
      <c r="N16" s="13"/>
      <c r="O16" s="14"/>
      <c r="P16" s="14"/>
      <c r="Q16" s="15"/>
      <c r="R16" s="16"/>
      <c r="S16" s="17"/>
      <c r="T16" s="17"/>
      <c r="U16" s="17"/>
      <c r="V16" s="16"/>
      <c r="W16" s="17"/>
      <c r="X16" s="17"/>
      <c r="Y16" s="17"/>
      <c r="Z16" s="16"/>
      <c r="AA16" s="17"/>
      <c r="AB16" s="17"/>
      <c r="AC16" s="17"/>
      <c r="AD16" s="19"/>
      <c r="AE16" s="20"/>
      <c r="AF16" s="20"/>
      <c r="AG16" s="20"/>
      <c r="AH16" s="19"/>
      <c r="AI16" s="20"/>
      <c r="AJ16" s="20"/>
      <c r="AK16" s="20"/>
      <c r="AL16" s="19"/>
      <c r="AM16" s="20"/>
      <c r="AN16" s="20"/>
      <c r="AO16" s="20"/>
      <c r="AP16" s="19"/>
      <c r="AQ16" s="20"/>
      <c r="AR16" s="20"/>
      <c r="AS16" s="20"/>
      <c r="AT16" s="22"/>
      <c r="AU16" s="23"/>
      <c r="AV16" s="23"/>
      <c r="AW16" s="24"/>
      <c r="AX16" s="106"/>
      <c r="AY16" s="106"/>
      <c r="AZ16" s="5"/>
    </row>
    <row r="17" spans="1:52" ht="3.75" customHeight="1">
      <c r="A17" s="3"/>
      <c r="B17" s="221"/>
      <c r="C17" s="179"/>
      <c r="D17" s="93"/>
      <c r="E17" s="239"/>
      <c r="F17" s="239"/>
      <c r="G17" s="240"/>
      <c r="H17" s="240"/>
      <c r="I17" s="57"/>
      <c r="J17" s="26"/>
      <c r="K17" s="27"/>
      <c r="L17" s="27"/>
      <c r="M17" s="28"/>
      <c r="N17" s="26"/>
      <c r="O17" s="27"/>
      <c r="P17" s="27"/>
      <c r="Q17" s="28"/>
      <c r="R17" s="29"/>
      <c r="S17" s="30"/>
      <c r="T17" s="30"/>
      <c r="U17" s="30"/>
      <c r="V17" s="29"/>
      <c r="W17" s="30"/>
      <c r="X17" s="30"/>
      <c r="Y17" s="30"/>
      <c r="Z17" s="29"/>
      <c r="AA17" s="30"/>
      <c r="AB17" s="30"/>
      <c r="AC17" s="30"/>
      <c r="AD17" s="32"/>
      <c r="AE17" s="33"/>
      <c r="AF17" s="33"/>
      <c r="AG17" s="33"/>
      <c r="AH17" s="32"/>
      <c r="AI17" s="33"/>
      <c r="AJ17" s="33"/>
      <c r="AK17" s="33"/>
      <c r="AL17" s="32"/>
      <c r="AM17" s="33"/>
      <c r="AN17" s="33"/>
      <c r="AO17" s="33"/>
      <c r="AP17" s="32"/>
      <c r="AQ17" s="33"/>
      <c r="AR17" s="33"/>
      <c r="AS17" s="33"/>
      <c r="AT17" s="35"/>
      <c r="AU17" s="36"/>
      <c r="AV17" s="36"/>
      <c r="AW17" s="36"/>
      <c r="AX17" s="107"/>
      <c r="AY17" s="107"/>
      <c r="AZ17" s="5"/>
    </row>
    <row r="18" spans="1:52" ht="18" customHeight="1">
      <c r="A18" s="3"/>
      <c r="B18" s="219">
        <v>3</v>
      </c>
      <c r="C18" s="177" t="s">
        <v>31</v>
      </c>
      <c r="D18" s="161" t="e">
        <f>100*#REF!/#REF!</f>
        <v>#REF!</v>
      </c>
      <c r="E18" s="239"/>
      <c r="F18" s="239"/>
      <c r="G18" s="240"/>
      <c r="H18" s="240"/>
      <c r="I18" s="46">
        <v>0</v>
      </c>
      <c r="J18" s="141">
        <v>0.5</v>
      </c>
      <c r="K18" s="142"/>
      <c r="L18" s="142"/>
      <c r="M18" s="143"/>
      <c r="N18" s="141">
        <v>1</v>
      </c>
      <c r="O18" s="142"/>
      <c r="P18" s="142"/>
      <c r="Q18" s="143"/>
      <c r="R18" s="138">
        <v>1.33</v>
      </c>
      <c r="S18" s="139"/>
      <c r="T18" s="139"/>
      <c r="U18" s="140"/>
      <c r="V18" s="138">
        <v>1.67</v>
      </c>
      <c r="W18" s="139"/>
      <c r="X18" s="139"/>
      <c r="Y18" s="140"/>
      <c r="Z18" s="138">
        <v>2</v>
      </c>
      <c r="AA18" s="139"/>
      <c r="AB18" s="139"/>
      <c r="AC18" s="140"/>
      <c r="AD18" s="116">
        <v>2.75</v>
      </c>
      <c r="AE18" s="117"/>
      <c r="AF18" s="117"/>
      <c r="AG18" s="118"/>
      <c r="AH18" s="116">
        <v>3.5</v>
      </c>
      <c r="AI18" s="117"/>
      <c r="AJ18" s="117"/>
      <c r="AK18" s="118"/>
      <c r="AL18" s="116">
        <v>4.25</v>
      </c>
      <c r="AM18" s="117"/>
      <c r="AN18" s="117"/>
      <c r="AO18" s="118"/>
      <c r="AP18" s="116">
        <v>5</v>
      </c>
      <c r="AQ18" s="117"/>
      <c r="AR18" s="117"/>
      <c r="AS18" s="118"/>
      <c r="AT18" s="119">
        <v>10</v>
      </c>
      <c r="AU18" s="120"/>
      <c r="AV18" s="120"/>
      <c r="AW18" s="120"/>
      <c r="AX18" s="105">
        <f>IF(F18="","",IF(F18&gt;=5,100,IF(F18&gt;=2,50,IF(OR(F18&gt;=1,F18*F5/100&gt;=25000,0),25,0))))</f>
      </c>
      <c r="AY18" s="105">
        <f>IF(G18="","",IF(G18&gt;=5,100,IF(G18&gt;=2,50,IF(OR(G18&gt;=1,G18*G5/100&gt;=25000,0),25,0))))</f>
      </c>
      <c r="AZ18" s="5"/>
    </row>
    <row r="19" spans="1:52" ht="3.75" customHeight="1">
      <c r="A19" s="3"/>
      <c r="B19" s="220"/>
      <c r="C19" s="178"/>
      <c r="D19" s="162"/>
      <c r="E19" s="239"/>
      <c r="F19" s="239"/>
      <c r="G19" s="240"/>
      <c r="H19" s="240"/>
      <c r="I19" s="47"/>
      <c r="J19" s="48"/>
      <c r="K19" s="49"/>
      <c r="L19" s="49"/>
      <c r="M19" s="50"/>
      <c r="N19" s="48"/>
      <c r="O19" s="49"/>
      <c r="P19" s="49"/>
      <c r="Q19" s="50"/>
      <c r="R19" s="51"/>
      <c r="S19" s="52"/>
      <c r="T19" s="52"/>
      <c r="U19" s="53"/>
      <c r="V19" s="51"/>
      <c r="W19" s="52"/>
      <c r="X19" s="52"/>
      <c r="Y19" s="53"/>
      <c r="Z19" s="51"/>
      <c r="AA19" s="52"/>
      <c r="AB19" s="52"/>
      <c r="AC19" s="53"/>
      <c r="AD19" s="54"/>
      <c r="AE19" s="55"/>
      <c r="AF19" s="55"/>
      <c r="AG19" s="56"/>
      <c r="AH19" s="54"/>
      <c r="AI19" s="55"/>
      <c r="AJ19" s="55"/>
      <c r="AK19" s="56"/>
      <c r="AL19" s="54"/>
      <c r="AM19" s="55"/>
      <c r="AN19" s="55"/>
      <c r="AO19" s="56"/>
      <c r="AP19" s="54"/>
      <c r="AQ19" s="55"/>
      <c r="AR19" s="55"/>
      <c r="AS19" s="56"/>
      <c r="AT19" s="58"/>
      <c r="AU19" s="59"/>
      <c r="AV19" s="59"/>
      <c r="AW19" s="59"/>
      <c r="AX19" s="106"/>
      <c r="AY19" s="106"/>
      <c r="AZ19" s="5"/>
    </row>
    <row r="20" spans="1:52" ht="3.75" customHeight="1">
      <c r="A20" s="3"/>
      <c r="B20" s="220"/>
      <c r="C20" s="178"/>
      <c r="D20" s="163"/>
      <c r="E20" s="239"/>
      <c r="F20" s="239"/>
      <c r="G20" s="240"/>
      <c r="H20" s="240"/>
      <c r="I20" s="57"/>
      <c r="J20" s="13"/>
      <c r="K20" s="14"/>
      <c r="L20" s="14"/>
      <c r="M20" s="15"/>
      <c r="N20" s="13"/>
      <c r="O20" s="14"/>
      <c r="P20" s="14"/>
      <c r="Q20" s="15"/>
      <c r="R20" s="16"/>
      <c r="S20" s="17"/>
      <c r="T20" s="17"/>
      <c r="U20" s="17"/>
      <c r="V20" s="16"/>
      <c r="W20" s="17"/>
      <c r="X20" s="17"/>
      <c r="Y20" s="17"/>
      <c r="Z20" s="16"/>
      <c r="AA20" s="17"/>
      <c r="AB20" s="17"/>
      <c r="AC20" s="17"/>
      <c r="AD20" s="19"/>
      <c r="AE20" s="20"/>
      <c r="AF20" s="20"/>
      <c r="AG20" s="20"/>
      <c r="AH20" s="19"/>
      <c r="AI20" s="20"/>
      <c r="AJ20" s="20"/>
      <c r="AK20" s="20"/>
      <c r="AL20" s="19"/>
      <c r="AM20" s="20"/>
      <c r="AN20" s="20"/>
      <c r="AO20" s="20"/>
      <c r="AP20" s="19"/>
      <c r="AQ20" s="20"/>
      <c r="AR20" s="20"/>
      <c r="AS20" s="20"/>
      <c r="AT20" s="22"/>
      <c r="AU20" s="23"/>
      <c r="AV20" s="23"/>
      <c r="AW20" s="24"/>
      <c r="AX20" s="106"/>
      <c r="AY20" s="106"/>
      <c r="AZ20" s="5"/>
    </row>
    <row r="21" spans="1:52" ht="3.75" customHeight="1">
      <c r="A21" s="3"/>
      <c r="B21" s="221"/>
      <c r="C21" s="179"/>
      <c r="D21" s="91"/>
      <c r="E21" s="239"/>
      <c r="F21" s="239"/>
      <c r="G21" s="240"/>
      <c r="H21" s="240"/>
      <c r="I21" s="92"/>
      <c r="J21" s="26"/>
      <c r="K21" s="27"/>
      <c r="L21" s="27"/>
      <c r="M21" s="28"/>
      <c r="N21" s="26"/>
      <c r="O21" s="27"/>
      <c r="P21" s="27"/>
      <c r="Q21" s="28"/>
      <c r="R21" s="29"/>
      <c r="S21" s="30"/>
      <c r="T21" s="30"/>
      <c r="U21" s="30"/>
      <c r="V21" s="29"/>
      <c r="W21" s="30"/>
      <c r="X21" s="30"/>
      <c r="Y21" s="30"/>
      <c r="Z21" s="29"/>
      <c r="AA21" s="30"/>
      <c r="AB21" s="30"/>
      <c r="AC21" s="30"/>
      <c r="AD21" s="32"/>
      <c r="AE21" s="33"/>
      <c r="AF21" s="33"/>
      <c r="AG21" s="33"/>
      <c r="AH21" s="32"/>
      <c r="AI21" s="33"/>
      <c r="AJ21" s="33"/>
      <c r="AK21" s="33"/>
      <c r="AL21" s="32"/>
      <c r="AM21" s="33"/>
      <c r="AN21" s="33"/>
      <c r="AO21" s="33"/>
      <c r="AP21" s="32"/>
      <c r="AQ21" s="33"/>
      <c r="AR21" s="33"/>
      <c r="AS21" s="33"/>
      <c r="AT21" s="35"/>
      <c r="AU21" s="36"/>
      <c r="AV21" s="36"/>
      <c r="AW21" s="36"/>
      <c r="AX21" s="107"/>
      <c r="AY21" s="107"/>
      <c r="AZ21" s="5"/>
    </row>
    <row r="22" spans="1:52" ht="10.5" customHeight="1">
      <c r="A22" s="3"/>
      <c r="B22" s="4"/>
      <c r="C22" s="42"/>
      <c r="D22" s="42"/>
      <c r="E22" s="84"/>
      <c r="F22" s="84"/>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61"/>
      <c r="AY22" s="61"/>
      <c r="AZ22" s="5"/>
    </row>
    <row r="23" spans="1:52" ht="12.75">
      <c r="A23" s="3"/>
      <c r="B23" s="222" t="s">
        <v>9</v>
      </c>
      <c r="C23" s="223"/>
      <c r="D23" s="9" t="s">
        <v>35</v>
      </c>
      <c r="E23" s="83" t="s">
        <v>1</v>
      </c>
      <c r="F23" s="83" t="s">
        <v>2</v>
      </c>
      <c r="G23" s="9" t="s">
        <v>0</v>
      </c>
      <c r="H23" s="9" t="s">
        <v>36</v>
      </c>
      <c r="I23" s="10"/>
      <c r="J23" s="159" t="s">
        <v>7</v>
      </c>
      <c r="K23" s="159"/>
      <c r="L23" s="159"/>
      <c r="M23" s="159"/>
      <c r="N23" s="159"/>
      <c r="O23" s="159"/>
      <c r="P23" s="159"/>
      <c r="Q23" s="159"/>
      <c r="R23" s="160" t="s">
        <v>4</v>
      </c>
      <c r="S23" s="160"/>
      <c r="T23" s="160"/>
      <c r="U23" s="160"/>
      <c r="V23" s="160"/>
      <c r="W23" s="160"/>
      <c r="X23" s="160"/>
      <c r="Y23" s="160"/>
      <c r="Z23" s="160"/>
      <c r="AA23" s="160"/>
      <c r="AB23" s="160"/>
      <c r="AC23" s="160"/>
      <c r="AD23" s="175" t="s">
        <v>5</v>
      </c>
      <c r="AE23" s="175"/>
      <c r="AF23" s="175"/>
      <c r="AG23" s="175"/>
      <c r="AH23" s="175"/>
      <c r="AI23" s="175"/>
      <c r="AJ23" s="175"/>
      <c r="AK23" s="175"/>
      <c r="AL23" s="175"/>
      <c r="AM23" s="175"/>
      <c r="AN23" s="175"/>
      <c r="AO23" s="175"/>
      <c r="AP23" s="175"/>
      <c r="AQ23" s="175"/>
      <c r="AR23" s="175"/>
      <c r="AS23" s="175"/>
      <c r="AT23" s="176" t="s">
        <v>6</v>
      </c>
      <c r="AU23" s="176"/>
      <c r="AV23" s="176"/>
      <c r="AW23" s="176"/>
      <c r="AX23" s="62" t="s">
        <v>3</v>
      </c>
      <c r="AY23" s="9" t="s">
        <v>40</v>
      </c>
      <c r="AZ23" s="5"/>
    </row>
    <row r="24" spans="1:52" ht="18" customHeight="1">
      <c r="A24" s="3"/>
      <c r="B24" s="219">
        <v>4</v>
      </c>
      <c r="C24" s="177" t="s">
        <v>17</v>
      </c>
      <c r="D24" s="132" t="e">
        <f>100*(#REF!+#REF!+#REF!+#REF!)/(#REF!+#REF!+#REF!)</f>
        <v>#REF!</v>
      </c>
      <c r="E24" s="132"/>
      <c r="F24" s="132"/>
      <c r="G24" s="122"/>
      <c r="H24" s="122"/>
      <c r="I24" s="11">
        <v>0</v>
      </c>
      <c r="J24" s="141">
        <v>3.5</v>
      </c>
      <c r="K24" s="142"/>
      <c r="L24" s="142"/>
      <c r="M24" s="143"/>
      <c r="N24" s="141">
        <v>7</v>
      </c>
      <c r="O24" s="142"/>
      <c r="P24" s="142"/>
      <c r="Q24" s="143"/>
      <c r="R24" s="138">
        <v>8</v>
      </c>
      <c r="S24" s="139"/>
      <c r="T24" s="139"/>
      <c r="U24" s="140"/>
      <c r="V24" s="138">
        <v>9</v>
      </c>
      <c r="W24" s="139"/>
      <c r="X24" s="139"/>
      <c r="Y24" s="140"/>
      <c r="Z24" s="138">
        <v>10</v>
      </c>
      <c r="AA24" s="139"/>
      <c r="AB24" s="139"/>
      <c r="AC24" s="140"/>
      <c r="AD24" s="116">
        <v>11</v>
      </c>
      <c r="AE24" s="117"/>
      <c r="AF24" s="117"/>
      <c r="AG24" s="118"/>
      <c r="AH24" s="116">
        <v>12</v>
      </c>
      <c r="AI24" s="117"/>
      <c r="AJ24" s="117"/>
      <c r="AK24" s="118"/>
      <c r="AL24" s="116">
        <v>13</v>
      </c>
      <c r="AM24" s="117"/>
      <c r="AN24" s="117"/>
      <c r="AO24" s="118"/>
      <c r="AP24" s="116">
        <v>14</v>
      </c>
      <c r="AQ24" s="117"/>
      <c r="AR24" s="117"/>
      <c r="AS24" s="118"/>
      <c r="AT24" s="119">
        <v>28</v>
      </c>
      <c r="AU24" s="120"/>
      <c r="AV24" s="120"/>
      <c r="AW24" s="121"/>
      <c r="AX24" s="105">
        <f>IF(E24=0,"",IF(F24&gt;=14,200,IF(F24&gt;=10,IF(F24/E24&gt;=1.02,200,100),IF(F24&gt;=7,IF(F24/E24&gt;=1.02,100,75),IF(F24/E24&gt;=1.02,75,0)))))</f>
      </c>
      <c r="AY24" s="105">
        <f>IF(G24=0,"",IF(G24&gt;=14,200,IF(G24&gt;=10,IF(G24/F24&gt;=1.02,200,100),IF(G24&gt;=7,IF(G24/F24&gt;=1.02,100,75),IF(G24/F24&gt;=1.02,75,0)))))</f>
      </c>
      <c r="AZ24" s="5"/>
    </row>
    <row r="25" spans="1:52" ht="3.75" customHeight="1">
      <c r="A25" s="3"/>
      <c r="B25" s="220"/>
      <c r="C25" s="178"/>
      <c r="D25" s="133"/>
      <c r="E25" s="133"/>
      <c r="F25" s="133"/>
      <c r="G25" s="123"/>
      <c r="H25" s="123"/>
      <c r="I25" s="12"/>
      <c r="J25" s="13"/>
      <c r="K25" s="14"/>
      <c r="L25" s="14"/>
      <c r="M25" s="15"/>
      <c r="N25" s="13"/>
      <c r="O25" s="14"/>
      <c r="P25" s="14"/>
      <c r="Q25" s="15"/>
      <c r="R25" s="16"/>
      <c r="S25" s="17"/>
      <c r="T25" s="17"/>
      <c r="U25" s="18"/>
      <c r="V25" s="16"/>
      <c r="W25" s="17"/>
      <c r="X25" s="17"/>
      <c r="Y25" s="18"/>
      <c r="Z25" s="16"/>
      <c r="AA25" s="17"/>
      <c r="AB25" s="17"/>
      <c r="AC25" s="18"/>
      <c r="AD25" s="19"/>
      <c r="AE25" s="20"/>
      <c r="AF25" s="20"/>
      <c r="AG25" s="21"/>
      <c r="AH25" s="19"/>
      <c r="AI25" s="20"/>
      <c r="AJ25" s="20"/>
      <c r="AK25" s="21"/>
      <c r="AL25" s="19"/>
      <c r="AM25" s="20"/>
      <c r="AN25" s="20"/>
      <c r="AO25" s="21"/>
      <c r="AP25" s="19"/>
      <c r="AQ25" s="20"/>
      <c r="AR25" s="20"/>
      <c r="AS25" s="21"/>
      <c r="AT25" s="22"/>
      <c r="AU25" s="23"/>
      <c r="AV25" s="23"/>
      <c r="AW25" s="24"/>
      <c r="AX25" s="106"/>
      <c r="AY25" s="106"/>
      <c r="AZ25" s="5"/>
    </row>
    <row r="26" spans="1:52" ht="3.75" customHeight="1">
      <c r="A26" s="3"/>
      <c r="B26" s="220"/>
      <c r="C26" s="178"/>
      <c r="D26" s="134"/>
      <c r="E26" s="133"/>
      <c r="F26" s="133"/>
      <c r="G26" s="123"/>
      <c r="H26" s="123"/>
      <c r="I26" s="25"/>
      <c r="J26" s="13"/>
      <c r="K26" s="14"/>
      <c r="L26" s="14"/>
      <c r="M26" s="15"/>
      <c r="N26" s="13"/>
      <c r="O26" s="14"/>
      <c r="P26" s="14"/>
      <c r="Q26" s="15"/>
      <c r="R26" s="16"/>
      <c r="S26" s="17"/>
      <c r="T26" s="17"/>
      <c r="U26" s="17"/>
      <c r="V26" s="16"/>
      <c r="W26" s="17"/>
      <c r="X26" s="17"/>
      <c r="Y26" s="17"/>
      <c r="Z26" s="16"/>
      <c r="AA26" s="17"/>
      <c r="AB26" s="17"/>
      <c r="AC26" s="17"/>
      <c r="AD26" s="19"/>
      <c r="AE26" s="20"/>
      <c r="AF26" s="20"/>
      <c r="AG26" s="20"/>
      <c r="AH26" s="19"/>
      <c r="AI26" s="20"/>
      <c r="AJ26" s="20"/>
      <c r="AK26" s="20"/>
      <c r="AL26" s="19"/>
      <c r="AM26" s="20"/>
      <c r="AN26" s="20"/>
      <c r="AO26" s="20"/>
      <c r="AP26" s="19"/>
      <c r="AQ26" s="20"/>
      <c r="AR26" s="20"/>
      <c r="AS26" s="20"/>
      <c r="AT26" s="22"/>
      <c r="AU26" s="23"/>
      <c r="AV26" s="23"/>
      <c r="AW26" s="24"/>
      <c r="AX26" s="106"/>
      <c r="AY26" s="106"/>
      <c r="AZ26" s="5"/>
    </row>
    <row r="27" spans="1:52" ht="3.75" customHeight="1">
      <c r="A27" s="3"/>
      <c r="B27" s="221"/>
      <c r="C27" s="179"/>
      <c r="D27" s="87"/>
      <c r="E27" s="134"/>
      <c r="F27" s="134"/>
      <c r="G27" s="124"/>
      <c r="H27" s="124"/>
      <c r="I27" s="25"/>
      <c r="J27" s="26"/>
      <c r="K27" s="27"/>
      <c r="L27" s="27"/>
      <c r="M27" s="28"/>
      <c r="N27" s="26"/>
      <c r="O27" s="27"/>
      <c r="P27" s="27"/>
      <c r="Q27" s="28"/>
      <c r="R27" s="29"/>
      <c r="S27" s="30"/>
      <c r="T27" s="30"/>
      <c r="U27" s="30"/>
      <c r="V27" s="29"/>
      <c r="W27" s="30"/>
      <c r="X27" s="30"/>
      <c r="Y27" s="30"/>
      <c r="Z27" s="29"/>
      <c r="AA27" s="30"/>
      <c r="AB27" s="30"/>
      <c r="AC27" s="30"/>
      <c r="AD27" s="32"/>
      <c r="AE27" s="33"/>
      <c r="AF27" s="33"/>
      <c r="AG27" s="33"/>
      <c r="AH27" s="32"/>
      <c r="AI27" s="33"/>
      <c r="AJ27" s="33"/>
      <c r="AK27" s="33"/>
      <c r="AL27" s="32"/>
      <c r="AM27" s="33"/>
      <c r="AN27" s="33"/>
      <c r="AO27" s="33"/>
      <c r="AP27" s="32"/>
      <c r="AQ27" s="33"/>
      <c r="AR27" s="33"/>
      <c r="AS27" s="33"/>
      <c r="AT27" s="35"/>
      <c r="AU27" s="36"/>
      <c r="AV27" s="36"/>
      <c r="AW27" s="36"/>
      <c r="AX27" s="107"/>
      <c r="AY27" s="107"/>
      <c r="AZ27" s="5"/>
    </row>
    <row r="28" spans="1:52" ht="18" customHeight="1">
      <c r="A28" s="3"/>
      <c r="B28" s="219">
        <v>5</v>
      </c>
      <c r="C28" s="177" t="s">
        <v>18</v>
      </c>
      <c r="D28" s="150" t="e">
        <f>#REF!*100</f>
        <v>#REF!</v>
      </c>
      <c r="E28" s="132"/>
      <c r="F28" s="132"/>
      <c r="G28" s="122"/>
      <c r="H28" s="122"/>
      <c r="I28" s="38">
        <v>-6</v>
      </c>
      <c r="J28" s="141">
        <v>-3</v>
      </c>
      <c r="K28" s="142"/>
      <c r="L28" s="142"/>
      <c r="M28" s="143"/>
      <c r="N28" s="141">
        <v>0</v>
      </c>
      <c r="O28" s="142"/>
      <c r="P28" s="142"/>
      <c r="Q28" s="143"/>
      <c r="R28" s="144">
        <v>0.666666666666666</v>
      </c>
      <c r="S28" s="145"/>
      <c r="T28" s="145"/>
      <c r="U28" s="146"/>
      <c r="V28" s="144">
        <v>1.33333333333333</v>
      </c>
      <c r="W28" s="145"/>
      <c r="X28" s="145"/>
      <c r="Y28" s="146"/>
      <c r="Z28" s="144">
        <v>2</v>
      </c>
      <c r="AA28" s="145"/>
      <c r="AB28" s="145"/>
      <c r="AC28" s="146"/>
      <c r="AD28" s="116">
        <v>2.25</v>
      </c>
      <c r="AE28" s="117"/>
      <c r="AF28" s="117"/>
      <c r="AG28" s="118"/>
      <c r="AH28" s="116">
        <v>2.5</v>
      </c>
      <c r="AI28" s="117"/>
      <c r="AJ28" s="117"/>
      <c r="AK28" s="118"/>
      <c r="AL28" s="116">
        <v>2.75</v>
      </c>
      <c r="AM28" s="117"/>
      <c r="AN28" s="117"/>
      <c r="AO28" s="118"/>
      <c r="AP28" s="116">
        <v>3</v>
      </c>
      <c r="AQ28" s="117"/>
      <c r="AR28" s="117"/>
      <c r="AS28" s="118"/>
      <c r="AT28" s="119">
        <v>6</v>
      </c>
      <c r="AU28" s="120"/>
      <c r="AV28" s="120"/>
      <c r="AW28" s="121"/>
      <c r="AX28" s="105">
        <f>IF(F28="","",IF(F28&gt;=3,200,IF(F28&gt;=2,100,IF(F28&gt;=0,75,0))))</f>
      </c>
      <c r="AY28" s="105">
        <f>IF(G28="","",IF(G28&gt;=3,200,IF(G28&gt;=2,100,IF(G28&gt;=0,75,0))))</f>
      </c>
      <c r="AZ28" s="5"/>
    </row>
    <row r="29" spans="1:52" ht="3.75" customHeight="1">
      <c r="A29" s="3"/>
      <c r="B29" s="220"/>
      <c r="C29" s="178"/>
      <c r="D29" s="151"/>
      <c r="E29" s="133"/>
      <c r="F29" s="133"/>
      <c r="G29" s="123"/>
      <c r="H29" s="123"/>
      <c r="I29" s="12"/>
      <c r="J29" s="13"/>
      <c r="K29" s="14"/>
      <c r="L29" s="14"/>
      <c r="M29" s="15"/>
      <c r="N29" s="13"/>
      <c r="O29" s="14"/>
      <c r="P29" s="14"/>
      <c r="Q29" s="15"/>
      <c r="R29" s="16"/>
      <c r="S29" s="17"/>
      <c r="T29" s="17"/>
      <c r="U29" s="18"/>
      <c r="V29" s="16"/>
      <c r="W29" s="17"/>
      <c r="X29" s="17"/>
      <c r="Y29" s="18"/>
      <c r="Z29" s="16"/>
      <c r="AA29" s="17"/>
      <c r="AB29" s="17"/>
      <c r="AC29" s="18"/>
      <c r="AD29" s="19"/>
      <c r="AE29" s="20"/>
      <c r="AF29" s="20"/>
      <c r="AG29" s="21"/>
      <c r="AH29" s="19"/>
      <c r="AI29" s="20"/>
      <c r="AJ29" s="20"/>
      <c r="AK29" s="21"/>
      <c r="AL29" s="19"/>
      <c r="AM29" s="20"/>
      <c r="AN29" s="20"/>
      <c r="AO29" s="21"/>
      <c r="AP29" s="19"/>
      <c r="AQ29" s="20"/>
      <c r="AR29" s="20"/>
      <c r="AS29" s="21"/>
      <c r="AT29" s="22"/>
      <c r="AU29" s="23"/>
      <c r="AV29" s="23"/>
      <c r="AW29" s="24"/>
      <c r="AX29" s="106"/>
      <c r="AY29" s="106"/>
      <c r="AZ29" s="5"/>
    </row>
    <row r="30" spans="1:52" ht="3.75" customHeight="1">
      <c r="A30" s="3"/>
      <c r="B30" s="220"/>
      <c r="C30" s="178"/>
      <c r="D30" s="152"/>
      <c r="E30" s="133"/>
      <c r="F30" s="133"/>
      <c r="G30" s="123"/>
      <c r="H30" s="123"/>
      <c r="I30" s="25"/>
      <c r="J30" s="13"/>
      <c r="K30" s="14"/>
      <c r="L30" s="14"/>
      <c r="M30" s="15"/>
      <c r="N30" s="13"/>
      <c r="O30" s="14"/>
      <c r="P30" s="14"/>
      <c r="Q30" s="15"/>
      <c r="R30" s="16"/>
      <c r="S30" s="17"/>
      <c r="T30" s="17"/>
      <c r="U30" s="17"/>
      <c r="V30" s="16"/>
      <c r="W30" s="17"/>
      <c r="X30" s="17"/>
      <c r="Y30" s="17"/>
      <c r="Z30" s="16"/>
      <c r="AA30" s="17"/>
      <c r="AB30" s="17"/>
      <c r="AC30" s="17"/>
      <c r="AD30" s="19"/>
      <c r="AE30" s="20"/>
      <c r="AF30" s="20"/>
      <c r="AG30" s="20"/>
      <c r="AH30" s="19"/>
      <c r="AI30" s="20"/>
      <c r="AJ30" s="20"/>
      <c r="AK30" s="20"/>
      <c r="AL30" s="19"/>
      <c r="AM30" s="20"/>
      <c r="AN30" s="20"/>
      <c r="AO30" s="20"/>
      <c r="AP30" s="19"/>
      <c r="AQ30" s="20"/>
      <c r="AR30" s="20"/>
      <c r="AS30" s="20"/>
      <c r="AT30" s="22"/>
      <c r="AU30" s="23"/>
      <c r="AV30" s="23"/>
      <c r="AW30" s="24"/>
      <c r="AX30" s="106"/>
      <c r="AY30" s="106"/>
      <c r="AZ30" s="5"/>
    </row>
    <row r="31" spans="1:52" ht="3.75" customHeight="1">
      <c r="A31" s="3"/>
      <c r="B31" s="221"/>
      <c r="C31" s="179"/>
      <c r="D31" s="86"/>
      <c r="E31" s="134"/>
      <c r="F31" s="134"/>
      <c r="G31" s="124"/>
      <c r="H31" s="124"/>
      <c r="I31" s="25"/>
      <c r="J31" s="26"/>
      <c r="K31" s="27"/>
      <c r="L31" s="27"/>
      <c r="M31" s="28"/>
      <c r="N31" s="26"/>
      <c r="O31" s="27"/>
      <c r="P31" s="27"/>
      <c r="Q31" s="28"/>
      <c r="R31" s="29"/>
      <c r="S31" s="30"/>
      <c r="T31" s="30"/>
      <c r="U31" s="30"/>
      <c r="V31" s="29"/>
      <c r="W31" s="30"/>
      <c r="X31" s="30"/>
      <c r="Y31" s="30"/>
      <c r="Z31" s="29"/>
      <c r="AA31" s="30"/>
      <c r="AB31" s="30"/>
      <c r="AC31" s="30"/>
      <c r="AD31" s="32"/>
      <c r="AE31" s="33"/>
      <c r="AF31" s="33"/>
      <c r="AG31" s="33"/>
      <c r="AH31" s="32"/>
      <c r="AI31" s="33"/>
      <c r="AJ31" s="33"/>
      <c r="AK31" s="33"/>
      <c r="AL31" s="32"/>
      <c r="AM31" s="33"/>
      <c r="AN31" s="33"/>
      <c r="AO31" s="33"/>
      <c r="AP31" s="32"/>
      <c r="AQ31" s="33"/>
      <c r="AR31" s="33"/>
      <c r="AS31" s="33"/>
      <c r="AT31" s="35"/>
      <c r="AU31" s="36"/>
      <c r="AV31" s="36"/>
      <c r="AW31" s="36"/>
      <c r="AX31" s="107"/>
      <c r="AY31" s="107"/>
      <c r="AZ31" s="5"/>
    </row>
    <row r="32" spans="1:52" ht="18" customHeight="1">
      <c r="A32" s="3"/>
      <c r="B32" s="219">
        <v>6</v>
      </c>
      <c r="C32" s="177" t="s">
        <v>19</v>
      </c>
      <c r="D32" s="147" t="e">
        <f>#REF!*100</f>
        <v>#REF!</v>
      </c>
      <c r="E32" s="132"/>
      <c r="F32" s="132"/>
      <c r="G32" s="122"/>
      <c r="H32" s="122"/>
      <c r="I32" s="38">
        <v>0</v>
      </c>
      <c r="J32" s="141">
        <v>50</v>
      </c>
      <c r="K32" s="142"/>
      <c r="L32" s="142"/>
      <c r="M32" s="143"/>
      <c r="N32" s="141">
        <v>62</v>
      </c>
      <c r="O32" s="142"/>
      <c r="P32" s="142"/>
      <c r="Q32" s="143"/>
      <c r="R32" s="144">
        <v>64</v>
      </c>
      <c r="S32" s="145"/>
      <c r="T32" s="145"/>
      <c r="U32" s="146"/>
      <c r="V32" s="144">
        <v>66</v>
      </c>
      <c r="W32" s="145"/>
      <c r="X32" s="145"/>
      <c r="Y32" s="146"/>
      <c r="Z32" s="144">
        <v>68</v>
      </c>
      <c r="AA32" s="145"/>
      <c r="AB32" s="145"/>
      <c r="AC32" s="146"/>
      <c r="AD32" s="116">
        <v>69.75</v>
      </c>
      <c r="AE32" s="117"/>
      <c r="AF32" s="117"/>
      <c r="AG32" s="118"/>
      <c r="AH32" s="116">
        <v>71.5</v>
      </c>
      <c r="AI32" s="117"/>
      <c r="AJ32" s="117"/>
      <c r="AK32" s="118"/>
      <c r="AL32" s="116">
        <v>73.25</v>
      </c>
      <c r="AM32" s="117"/>
      <c r="AN32" s="117"/>
      <c r="AO32" s="118"/>
      <c r="AP32" s="116">
        <v>75</v>
      </c>
      <c r="AQ32" s="117"/>
      <c r="AR32" s="117"/>
      <c r="AS32" s="118"/>
      <c r="AT32" s="119">
        <v>80</v>
      </c>
      <c r="AU32" s="120"/>
      <c r="AV32" s="120"/>
      <c r="AW32" s="120"/>
      <c r="AX32" s="105">
        <f>IF(E32=0,"",IF(F32&gt;=75,200,IF(F32&gt;=68,IF(F32-E32&gt;=2,200,100),IF(F32&gt;=62,IF(F32-E32&gt;=2,100,75),IF(F32-E32&gt;=2,75,0)))))</f>
      </c>
      <c r="AY32" s="105">
        <f>IF(G32=0,"",IF(G32&gt;=75,200,IF(G32&gt;=68,IF(G32-F32&gt;=2,200,100),IF(G32&gt;=62,IF(G32-F32&gt;=2,100,75),IF(G32-F32&gt;=2,75,0)))))</f>
      </c>
      <c r="AZ32" s="5"/>
    </row>
    <row r="33" spans="1:52" ht="3.75" customHeight="1">
      <c r="A33" s="3"/>
      <c r="B33" s="220"/>
      <c r="C33" s="178"/>
      <c r="D33" s="148"/>
      <c r="E33" s="133"/>
      <c r="F33" s="133"/>
      <c r="G33" s="123"/>
      <c r="H33" s="123"/>
      <c r="I33" s="12"/>
      <c r="J33" s="39"/>
      <c r="K33" s="40"/>
      <c r="L33" s="40"/>
      <c r="M33" s="41"/>
      <c r="N33" s="39"/>
      <c r="O33" s="40"/>
      <c r="P33" s="40"/>
      <c r="Q33" s="41"/>
      <c r="R33" s="16"/>
      <c r="S33" s="17"/>
      <c r="T33" s="17"/>
      <c r="U33" s="18"/>
      <c r="V33" s="16"/>
      <c r="W33" s="17"/>
      <c r="X33" s="17"/>
      <c r="Y33" s="18"/>
      <c r="Z33" s="16"/>
      <c r="AA33" s="17"/>
      <c r="AB33" s="17"/>
      <c r="AC33" s="18"/>
      <c r="AD33" s="19"/>
      <c r="AE33" s="20"/>
      <c r="AF33" s="20"/>
      <c r="AG33" s="21"/>
      <c r="AH33" s="19"/>
      <c r="AI33" s="20"/>
      <c r="AJ33" s="20"/>
      <c r="AK33" s="21"/>
      <c r="AL33" s="19"/>
      <c r="AM33" s="20"/>
      <c r="AN33" s="20"/>
      <c r="AO33" s="21"/>
      <c r="AP33" s="19"/>
      <c r="AQ33" s="20"/>
      <c r="AR33" s="20"/>
      <c r="AS33" s="21"/>
      <c r="AT33" s="22"/>
      <c r="AU33" s="23"/>
      <c r="AV33" s="23"/>
      <c r="AW33" s="23"/>
      <c r="AX33" s="106"/>
      <c r="AY33" s="106"/>
      <c r="AZ33" s="5"/>
    </row>
    <row r="34" spans="1:52" ht="3.75" customHeight="1">
      <c r="A34" s="3"/>
      <c r="B34" s="220"/>
      <c r="C34" s="178"/>
      <c r="D34" s="149"/>
      <c r="E34" s="133"/>
      <c r="F34" s="133"/>
      <c r="G34" s="123"/>
      <c r="H34" s="123"/>
      <c r="I34" s="25"/>
      <c r="J34" s="13"/>
      <c r="K34" s="14"/>
      <c r="L34" s="14"/>
      <c r="M34" s="15"/>
      <c r="N34" s="13"/>
      <c r="O34" s="14"/>
      <c r="P34" s="14"/>
      <c r="Q34" s="15"/>
      <c r="R34" s="16"/>
      <c r="S34" s="17"/>
      <c r="T34" s="17"/>
      <c r="U34" s="17"/>
      <c r="V34" s="16"/>
      <c r="W34" s="17"/>
      <c r="X34" s="17"/>
      <c r="Y34" s="17"/>
      <c r="Z34" s="16"/>
      <c r="AA34" s="17"/>
      <c r="AB34" s="17"/>
      <c r="AC34" s="17"/>
      <c r="AD34" s="19"/>
      <c r="AE34" s="20"/>
      <c r="AF34" s="20"/>
      <c r="AG34" s="20"/>
      <c r="AH34" s="19"/>
      <c r="AI34" s="20"/>
      <c r="AJ34" s="20"/>
      <c r="AK34" s="20"/>
      <c r="AL34" s="19"/>
      <c r="AM34" s="20"/>
      <c r="AN34" s="20"/>
      <c r="AO34" s="20"/>
      <c r="AP34" s="19"/>
      <c r="AQ34" s="20"/>
      <c r="AR34" s="20"/>
      <c r="AS34" s="20"/>
      <c r="AT34" s="22"/>
      <c r="AU34" s="23"/>
      <c r="AV34" s="23"/>
      <c r="AW34" s="23"/>
      <c r="AX34" s="106"/>
      <c r="AY34" s="106"/>
      <c r="AZ34" s="5"/>
    </row>
    <row r="35" spans="1:52" ht="3.75" customHeight="1">
      <c r="A35" s="3"/>
      <c r="B35" s="221"/>
      <c r="C35" s="179"/>
      <c r="D35" s="94"/>
      <c r="E35" s="134"/>
      <c r="F35" s="134"/>
      <c r="G35" s="124"/>
      <c r="H35" s="124"/>
      <c r="I35" s="95"/>
      <c r="J35" s="26"/>
      <c r="K35" s="27"/>
      <c r="L35" s="27"/>
      <c r="M35" s="28"/>
      <c r="N35" s="26"/>
      <c r="O35" s="27"/>
      <c r="P35" s="27"/>
      <c r="Q35" s="28"/>
      <c r="R35" s="29"/>
      <c r="S35" s="30"/>
      <c r="T35" s="30"/>
      <c r="U35" s="30"/>
      <c r="V35" s="29"/>
      <c r="W35" s="30"/>
      <c r="X35" s="30"/>
      <c r="Y35" s="30"/>
      <c r="Z35" s="29"/>
      <c r="AA35" s="30"/>
      <c r="AB35" s="30"/>
      <c r="AC35" s="30"/>
      <c r="AD35" s="32"/>
      <c r="AE35" s="33"/>
      <c r="AF35" s="33"/>
      <c r="AG35" s="33"/>
      <c r="AH35" s="32"/>
      <c r="AI35" s="33"/>
      <c r="AJ35" s="33"/>
      <c r="AK35" s="33"/>
      <c r="AL35" s="32"/>
      <c r="AM35" s="33"/>
      <c r="AN35" s="33"/>
      <c r="AO35" s="33"/>
      <c r="AP35" s="32"/>
      <c r="AQ35" s="33"/>
      <c r="AR35" s="33"/>
      <c r="AS35" s="33"/>
      <c r="AT35" s="35"/>
      <c r="AU35" s="36"/>
      <c r="AV35" s="36"/>
      <c r="AW35" s="36"/>
      <c r="AX35" s="107"/>
      <c r="AY35" s="107"/>
      <c r="AZ35" s="5"/>
    </row>
    <row r="36" spans="1:52" ht="10.5" customHeight="1">
      <c r="A36" s="3"/>
      <c r="B36" s="4"/>
      <c r="C36" s="4"/>
      <c r="D36" s="4"/>
      <c r="E36" s="82"/>
      <c r="F36" s="82"/>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63"/>
      <c r="AY36" s="63"/>
      <c r="AZ36" s="5"/>
    </row>
    <row r="37" spans="1:52" ht="12.75">
      <c r="A37" s="3"/>
      <c r="B37" s="222" t="s">
        <v>14</v>
      </c>
      <c r="C37" s="223"/>
      <c r="D37" s="9" t="s">
        <v>35</v>
      </c>
      <c r="E37" s="83" t="s">
        <v>1</v>
      </c>
      <c r="F37" s="83" t="s">
        <v>2</v>
      </c>
      <c r="G37" s="9" t="s">
        <v>0</v>
      </c>
      <c r="H37" s="9" t="s">
        <v>36</v>
      </c>
      <c r="I37" s="10"/>
      <c r="J37" s="159" t="s">
        <v>7</v>
      </c>
      <c r="K37" s="159"/>
      <c r="L37" s="159"/>
      <c r="M37" s="159"/>
      <c r="N37" s="159"/>
      <c r="O37" s="159"/>
      <c r="P37" s="159"/>
      <c r="Q37" s="159"/>
      <c r="R37" s="160" t="s">
        <v>4</v>
      </c>
      <c r="S37" s="160"/>
      <c r="T37" s="160"/>
      <c r="U37" s="160"/>
      <c r="V37" s="160"/>
      <c r="W37" s="160"/>
      <c r="X37" s="160"/>
      <c r="Y37" s="160"/>
      <c r="Z37" s="160"/>
      <c r="AA37" s="160"/>
      <c r="AB37" s="160"/>
      <c r="AC37" s="160"/>
      <c r="AD37" s="175" t="s">
        <v>5</v>
      </c>
      <c r="AE37" s="175"/>
      <c r="AF37" s="175"/>
      <c r="AG37" s="175"/>
      <c r="AH37" s="175"/>
      <c r="AI37" s="175"/>
      <c r="AJ37" s="175"/>
      <c r="AK37" s="175"/>
      <c r="AL37" s="175"/>
      <c r="AM37" s="175"/>
      <c r="AN37" s="175"/>
      <c r="AO37" s="175"/>
      <c r="AP37" s="175"/>
      <c r="AQ37" s="175"/>
      <c r="AR37" s="175"/>
      <c r="AS37" s="175"/>
      <c r="AT37" s="176" t="s">
        <v>6</v>
      </c>
      <c r="AU37" s="176"/>
      <c r="AV37" s="176"/>
      <c r="AW37" s="176"/>
      <c r="AX37" s="62" t="s">
        <v>3</v>
      </c>
      <c r="AY37" s="9" t="s">
        <v>40</v>
      </c>
      <c r="AZ37" s="5"/>
    </row>
    <row r="38" spans="1:52" ht="18" customHeight="1">
      <c r="A38" s="3"/>
      <c r="B38" s="219">
        <v>7</v>
      </c>
      <c r="C38" s="177" t="s">
        <v>20</v>
      </c>
      <c r="D38" s="132" t="e">
        <f>100*#REF!/#REF!</f>
        <v>#REF!</v>
      </c>
      <c r="E38" s="132"/>
      <c r="F38" s="132"/>
      <c r="G38" s="122"/>
      <c r="H38" s="122"/>
      <c r="I38" s="11">
        <v>0</v>
      </c>
      <c r="J38" s="141">
        <v>20</v>
      </c>
      <c r="K38" s="142"/>
      <c r="L38" s="142"/>
      <c r="M38" s="143"/>
      <c r="N38" s="141">
        <v>40</v>
      </c>
      <c r="O38" s="142"/>
      <c r="P38" s="142"/>
      <c r="Q38" s="143"/>
      <c r="R38" s="144">
        <v>45</v>
      </c>
      <c r="S38" s="145"/>
      <c r="T38" s="145"/>
      <c r="U38" s="146"/>
      <c r="V38" s="144">
        <v>50</v>
      </c>
      <c r="W38" s="145"/>
      <c r="X38" s="145"/>
      <c r="Y38" s="146"/>
      <c r="Z38" s="144">
        <v>55</v>
      </c>
      <c r="AA38" s="145"/>
      <c r="AB38" s="145"/>
      <c r="AC38" s="146"/>
      <c r="AD38" s="116">
        <v>60</v>
      </c>
      <c r="AE38" s="117"/>
      <c r="AF38" s="117"/>
      <c r="AG38" s="118"/>
      <c r="AH38" s="116">
        <v>65</v>
      </c>
      <c r="AI38" s="117"/>
      <c r="AJ38" s="117"/>
      <c r="AK38" s="118"/>
      <c r="AL38" s="116">
        <v>70</v>
      </c>
      <c r="AM38" s="117"/>
      <c r="AN38" s="117"/>
      <c r="AO38" s="118"/>
      <c r="AP38" s="116">
        <v>75</v>
      </c>
      <c r="AQ38" s="117"/>
      <c r="AR38" s="117"/>
      <c r="AS38" s="118"/>
      <c r="AT38" s="119">
        <v>85</v>
      </c>
      <c r="AU38" s="120"/>
      <c r="AV38" s="120"/>
      <c r="AW38" s="121"/>
      <c r="AX38" s="105">
        <f>IF(E38=0,"",IF(F38&gt;=75,100,IF(F38&gt;=55,IF(F38-E38&gt;=2,100,50),IF(F38&gt;=40,IF(F38-E38&gt;=2,50,25),IF(F38-E38&gt;=2,25,0)))))</f>
      </c>
      <c r="AY38" s="105">
        <f>IF(G38=0,"",IF(G38&gt;=75,100,IF(G38&gt;=55,IF(G38-F38&gt;=2,100,50),IF(G38&gt;=40,IF(G38-F38&gt;=2,50,25),IF(G38-F38&gt;=2,25,0)))))</f>
      </c>
      <c r="AZ38" s="5"/>
    </row>
    <row r="39" spans="1:52" ht="3.75" customHeight="1">
      <c r="A39" s="3"/>
      <c r="B39" s="220"/>
      <c r="C39" s="178"/>
      <c r="D39" s="133"/>
      <c r="E39" s="133"/>
      <c r="F39" s="133"/>
      <c r="G39" s="123"/>
      <c r="H39" s="123"/>
      <c r="I39" s="12"/>
      <c r="J39" s="13"/>
      <c r="K39" s="14"/>
      <c r="L39" s="14"/>
      <c r="M39" s="15"/>
      <c r="N39" s="13"/>
      <c r="O39" s="14"/>
      <c r="P39" s="14"/>
      <c r="Q39" s="15"/>
      <c r="R39" s="16"/>
      <c r="S39" s="17"/>
      <c r="T39" s="17"/>
      <c r="U39" s="18"/>
      <c r="V39" s="16"/>
      <c r="W39" s="17"/>
      <c r="X39" s="17"/>
      <c r="Y39" s="18"/>
      <c r="Z39" s="16"/>
      <c r="AA39" s="17"/>
      <c r="AB39" s="17"/>
      <c r="AC39" s="18"/>
      <c r="AD39" s="19"/>
      <c r="AE39" s="20"/>
      <c r="AF39" s="20"/>
      <c r="AG39" s="21"/>
      <c r="AH39" s="19"/>
      <c r="AI39" s="20"/>
      <c r="AJ39" s="20"/>
      <c r="AK39" s="21"/>
      <c r="AL39" s="19"/>
      <c r="AM39" s="20"/>
      <c r="AN39" s="20"/>
      <c r="AO39" s="21"/>
      <c r="AP39" s="19"/>
      <c r="AQ39" s="20"/>
      <c r="AR39" s="20"/>
      <c r="AS39" s="21"/>
      <c r="AT39" s="22"/>
      <c r="AU39" s="23"/>
      <c r="AV39" s="23"/>
      <c r="AW39" s="24"/>
      <c r="AX39" s="106"/>
      <c r="AY39" s="106"/>
      <c r="AZ39" s="5"/>
    </row>
    <row r="40" spans="1:52" ht="3.75" customHeight="1">
      <c r="A40" s="3"/>
      <c r="B40" s="220"/>
      <c r="C40" s="178"/>
      <c r="D40" s="134"/>
      <c r="E40" s="133"/>
      <c r="F40" s="133"/>
      <c r="G40" s="123"/>
      <c r="H40" s="123"/>
      <c r="I40" s="25"/>
      <c r="J40" s="13"/>
      <c r="K40" s="14"/>
      <c r="L40" s="14"/>
      <c r="M40" s="15"/>
      <c r="N40" s="13"/>
      <c r="O40" s="14"/>
      <c r="P40" s="14"/>
      <c r="Q40" s="15"/>
      <c r="R40" s="16"/>
      <c r="S40" s="17"/>
      <c r="T40" s="17"/>
      <c r="U40" s="17"/>
      <c r="V40" s="16"/>
      <c r="W40" s="17"/>
      <c r="X40" s="17"/>
      <c r="Y40" s="17"/>
      <c r="Z40" s="16"/>
      <c r="AA40" s="17"/>
      <c r="AB40" s="17"/>
      <c r="AC40" s="17"/>
      <c r="AD40" s="19"/>
      <c r="AE40" s="20"/>
      <c r="AF40" s="20"/>
      <c r="AG40" s="20"/>
      <c r="AH40" s="19"/>
      <c r="AI40" s="20"/>
      <c r="AJ40" s="20"/>
      <c r="AK40" s="20"/>
      <c r="AL40" s="19"/>
      <c r="AM40" s="20"/>
      <c r="AN40" s="20"/>
      <c r="AO40" s="20"/>
      <c r="AP40" s="19"/>
      <c r="AQ40" s="20"/>
      <c r="AR40" s="20"/>
      <c r="AS40" s="20"/>
      <c r="AT40" s="22"/>
      <c r="AU40" s="23"/>
      <c r="AV40" s="23"/>
      <c r="AW40" s="24"/>
      <c r="AX40" s="106"/>
      <c r="AY40" s="106"/>
      <c r="AZ40" s="5"/>
    </row>
    <row r="41" spans="1:52" ht="3.75" customHeight="1">
      <c r="A41" s="3"/>
      <c r="B41" s="221"/>
      <c r="C41" s="179"/>
      <c r="D41" s="87"/>
      <c r="E41" s="134"/>
      <c r="F41" s="134"/>
      <c r="G41" s="124"/>
      <c r="H41" s="124"/>
      <c r="I41" s="25"/>
      <c r="J41" s="26"/>
      <c r="K41" s="27"/>
      <c r="L41" s="27"/>
      <c r="M41" s="28"/>
      <c r="N41" s="26"/>
      <c r="O41" s="27"/>
      <c r="P41" s="27"/>
      <c r="Q41" s="28"/>
      <c r="R41" s="29"/>
      <c r="S41" s="30"/>
      <c r="T41" s="30"/>
      <c r="U41" s="30"/>
      <c r="V41" s="29"/>
      <c r="W41" s="30"/>
      <c r="X41" s="30"/>
      <c r="Y41" s="30"/>
      <c r="Z41" s="29"/>
      <c r="AA41" s="30"/>
      <c r="AB41" s="30"/>
      <c r="AC41" s="30"/>
      <c r="AD41" s="32"/>
      <c r="AE41" s="33"/>
      <c r="AF41" s="33"/>
      <c r="AG41" s="33"/>
      <c r="AH41" s="32"/>
      <c r="AI41" s="33"/>
      <c r="AJ41" s="33"/>
      <c r="AK41" s="33"/>
      <c r="AL41" s="32"/>
      <c r="AM41" s="33"/>
      <c r="AN41" s="33"/>
      <c r="AO41" s="33"/>
      <c r="AP41" s="32"/>
      <c r="AQ41" s="33"/>
      <c r="AR41" s="33"/>
      <c r="AS41" s="33"/>
      <c r="AT41" s="35"/>
      <c r="AU41" s="36"/>
      <c r="AV41" s="36"/>
      <c r="AW41" s="36"/>
      <c r="AX41" s="107"/>
      <c r="AY41" s="107"/>
      <c r="AZ41" s="5"/>
    </row>
    <row r="42" spans="1:52" ht="18.75" customHeight="1">
      <c r="A42" s="3"/>
      <c r="B42" s="219">
        <v>8</v>
      </c>
      <c r="C42" s="177" t="s">
        <v>21</v>
      </c>
      <c r="D42" s="132" t="e">
        <f>100*#REF!/#REF!</f>
        <v>#REF!</v>
      </c>
      <c r="E42" s="132"/>
      <c r="F42" s="132"/>
      <c r="G42" s="122"/>
      <c r="H42" s="122"/>
      <c r="I42" s="38">
        <v>0</v>
      </c>
      <c r="J42" s="141">
        <v>20</v>
      </c>
      <c r="K42" s="142"/>
      <c r="L42" s="142"/>
      <c r="M42" s="143"/>
      <c r="N42" s="141">
        <v>35</v>
      </c>
      <c r="O42" s="142"/>
      <c r="P42" s="142"/>
      <c r="Q42" s="143"/>
      <c r="R42" s="144">
        <v>36.7</v>
      </c>
      <c r="S42" s="145"/>
      <c r="T42" s="145"/>
      <c r="U42" s="146"/>
      <c r="V42" s="144">
        <v>38.3</v>
      </c>
      <c r="W42" s="145"/>
      <c r="X42" s="145"/>
      <c r="Y42" s="146"/>
      <c r="Z42" s="144">
        <v>40</v>
      </c>
      <c r="AA42" s="145"/>
      <c r="AB42" s="145"/>
      <c r="AC42" s="146"/>
      <c r="AD42" s="116">
        <v>42.5</v>
      </c>
      <c r="AE42" s="117"/>
      <c r="AF42" s="117"/>
      <c r="AG42" s="118"/>
      <c r="AH42" s="116">
        <v>45</v>
      </c>
      <c r="AI42" s="117"/>
      <c r="AJ42" s="117"/>
      <c r="AK42" s="118"/>
      <c r="AL42" s="116">
        <v>47.5</v>
      </c>
      <c r="AM42" s="117"/>
      <c r="AN42" s="117"/>
      <c r="AO42" s="118"/>
      <c r="AP42" s="116">
        <v>50</v>
      </c>
      <c r="AQ42" s="117"/>
      <c r="AR42" s="117"/>
      <c r="AS42" s="118"/>
      <c r="AT42" s="119">
        <v>60</v>
      </c>
      <c r="AU42" s="120"/>
      <c r="AV42" s="120"/>
      <c r="AW42" s="121"/>
      <c r="AX42" s="105">
        <f>IF(E42=0,"",IF(F42&gt;=50,100,IF(F42&gt;=40,IF(F42-E42&gt;=2,100,50),IF(F42&gt;=35,IF(F42-E42&gt;=2,50,25),IF(F42-E42&gt;=2,25,0)))))</f>
      </c>
      <c r="AY42" s="105">
        <f>IF(G42=0,"",IF(G42&gt;=50,100,IF(G42&gt;=40,IF(G42-F42&gt;=2,100,50),IF(G42&gt;=35,IF(G42-F42&gt;=2,50,25),IF(G42-F42&gt;=2,25,0)))))</f>
      </c>
      <c r="AZ42" s="5"/>
    </row>
    <row r="43" spans="1:52" ht="3.75" customHeight="1">
      <c r="A43" s="3"/>
      <c r="B43" s="220"/>
      <c r="C43" s="178"/>
      <c r="D43" s="133"/>
      <c r="E43" s="133"/>
      <c r="F43" s="133"/>
      <c r="G43" s="123"/>
      <c r="H43" s="123"/>
      <c r="I43" s="12"/>
      <c r="J43" s="39"/>
      <c r="K43" s="40"/>
      <c r="L43" s="40"/>
      <c r="M43" s="41"/>
      <c r="N43" s="39"/>
      <c r="O43" s="40"/>
      <c r="P43" s="40"/>
      <c r="Q43" s="41"/>
      <c r="R43" s="16"/>
      <c r="S43" s="17"/>
      <c r="T43" s="17"/>
      <c r="U43" s="18"/>
      <c r="V43" s="16"/>
      <c r="W43" s="17"/>
      <c r="X43" s="17"/>
      <c r="Y43" s="18"/>
      <c r="Z43" s="16"/>
      <c r="AA43" s="17"/>
      <c r="AB43" s="17"/>
      <c r="AC43" s="18"/>
      <c r="AD43" s="19"/>
      <c r="AE43" s="20"/>
      <c r="AF43" s="20"/>
      <c r="AG43" s="21"/>
      <c r="AH43" s="19"/>
      <c r="AI43" s="20"/>
      <c r="AJ43" s="20"/>
      <c r="AK43" s="21"/>
      <c r="AL43" s="19"/>
      <c r="AM43" s="20"/>
      <c r="AN43" s="20"/>
      <c r="AO43" s="21"/>
      <c r="AP43" s="19"/>
      <c r="AQ43" s="20"/>
      <c r="AR43" s="20"/>
      <c r="AS43" s="21"/>
      <c r="AT43" s="22"/>
      <c r="AU43" s="23"/>
      <c r="AV43" s="23"/>
      <c r="AW43" s="24"/>
      <c r="AX43" s="106"/>
      <c r="AY43" s="106"/>
      <c r="AZ43" s="5"/>
    </row>
    <row r="44" spans="1:52" ht="3.75" customHeight="1">
      <c r="A44" s="3"/>
      <c r="B44" s="220"/>
      <c r="C44" s="178"/>
      <c r="D44" s="134"/>
      <c r="E44" s="133"/>
      <c r="F44" s="133"/>
      <c r="G44" s="123"/>
      <c r="H44" s="123"/>
      <c r="I44" s="25"/>
      <c r="J44" s="13"/>
      <c r="K44" s="14"/>
      <c r="L44" s="14"/>
      <c r="M44" s="15"/>
      <c r="N44" s="13"/>
      <c r="O44" s="14"/>
      <c r="P44" s="14"/>
      <c r="Q44" s="15"/>
      <c r="R44" s="16"/>
      <c r="S44" s="17"/>
      <c r="T44" s="17"/>
      <c r="U44" s="17"/>
      <c r="V44" s="16"/>
      <c r="W44" s="17"/>
      <c r="X44" s="17"/>
      <c r="Y44" s="17"/>
      <c r="Z44" s="16"/>
      <c r="AA44" s="17"/>
      <c r="AB44" s="17"/>
      <c r="AC44" s="17"/>
      <c r="AD44" s="19"/>
      <c r="AE44" s="20"/>
      <c r="AF44" s="20"/>
      <c r="AG44" s="20"/>
      <c r="AH44" s="19"/>
      <c r="AI44" s="20"/>
      <c r="AJ44" s="20"/>
      <c r="AK44" s="20"/>
      <c r="AL44" s="19"/>
      <c r="AM44" s="20"/>
      <c r="AN44" s="20"/>
      <c r="AO44" s="20"/>
      <c r="AP44" s="19"/>
      <c r="AQ44" s="20"/>
      <c r="AR44" s="20"/>
      <c r="AS44" s="20"/>
      <c r="AT44" s="22"/>
      <c r="AU44" s="23"/>
      <c r="AV44" s="23"/>
      <c r="AW44" s="24"/>
      <c r="AX44" s="106"/>
      <c r="AY44" s="106"/>
      <c r="AZ44" s="5"/>
    </row>
    <row r="45" spans="1:52" ht="3.75" customHeight="1">
      <c r="A45" s="3"/>
      <c r="B45" s="221"/>
      <c r="C45" s="179"/>
      <c r="D45" s="87"/>
      <c r="E45" s="134"/>
      <c r="F45" s="134"/>
      <c r="G45" s="124"/>
      <c r="H45" s="124"/>
      <c r="I45" s="25"/>
      <c r="J45" s="26"/>
      <c r="K45" s="27"/>
      <c r="L45" s="27"/>
      <c r="M45" s="28"/>
      <c r="N45" s="26"/>
      <c r="O45" s="27"/>
      <c r="P45" s="27"/>
      <c r="Q45" s="28"/>
      <c r="R45" s="29"/>
      <c r="S45" s="30"/>
      <c r="T45" s="30"/>
      <c r="U45" s="30"/>
      <c r="V45" s="29"/>
      <c r="W45" s="30"/>
      <c r="X45" s="30"/>
      <c r="Y45" s="30"/>
      <c r="Z45" s="29"/>
      <c r="AA45" s="30"/>
      <c r="AB45" s="30"/>
      <c r="AC45" s="30"/>
      <c r="AD45" s="32"/>
      <c r="AE45" s="33"/>
      <c r="AF45" s="33"/>
      <c r="AG45" s="33"/>
      <c r="AH45" s="32"/>
      <c r="AI45" s="33"/>
      <c r="AJ45" s="33"/>
      <c r="AK45" s="33"/>
      <c r="AL45" s="32"/>
      <c r="AM45" s="33"/>
      <c r="AN45" s="33"/>
      <c r="AO45" s="33"/>
      <c r="AP45" s="32"/>
      <c r="AQ45" s="33"/>
      <c r="AR45" s="33"/>
      <c r="AS45" s="33"/>
      <c r="AT45" s="35"/>
      <c r="AU45" s="36"/>
      <c r="AV45" s="36"/>
      <c r="AW45" s="36"/>
      <c r="AX45" s="107"/>
      <c r="AY45" s="107"/>
      <c r="AZ45" s="5"/>
    </row>
    <row r="46" spans="1:52" ht="18" customHeight="1">
      <c r="A46" s="3"/>
      <c r="B46" s="219">
        <v>9</v>
      </c>
      <c r="C46" s="177" t="s">
        <v>22</v>
      </c>
      <c r="D46" s="132" t="e">
        <f>100*(#REF!+#REF!)</f>
        <v>#REF!</v>
      </c>
      <c r="E46" s="132"/>
      <c r="F46" s="132"/>
      <c r="G46" s="122"/>
      <c r="H46" s="122"/>
      <c r="I46" s="38">
        <v>0</v>
      </c>
      <c r="J46" s="141">
        <v>10</v>
      </c>
      <c r="K46" s="142"/>
      <c r="L46" s="142"/>
      <c r="M46" s="143"/>
      <c r="N46" s="141">
        <v>17</v>
      </c>
      <c r="O46" s="142"/>
      <c r="P46" s="142"/>
      <c r="Q46" s="143"/>
      <c r="R46" s="144">
        <v>21.333333333</v>
      </c>
      <c r="S46" s="145"/>
      <c r="T46" s="145"/>
      <c r="U46" s="146"/>
      <c r="V46" s="144">
        <v>25.66666667</v>
      </c>
      <c r="W46" s="145"/>
      <c r="X46" s="145"/>
      <c r="Y46" s="146"/>
      <c r="Z46" s="144">
        <v>30</v>
      </c>
      <c r="AA46" s="145"/>
      <c r="AB46" s="145"/>
      <c r="AC46" s="146"/>
      <c r="AD46" s="116">
        <v>35</v>
      </c>
      <c r="AE46" s="117"/>
      <c r="AF46" s="117"/>
      <c r="AG46" s="118"/>
      <c r="AH46" s="116">
        <v>40</v>
      </c>
      <c r="AI46" s="117"/>
      <c r="AJ46" s="117"/>
      <c r="AK46" s="118"/>
      <c r="AL46" s="116">
        <v>45</v>
      </c>
      <c r="AM46" s="117"/>
      <c r="AN46" s="117"/>
      <c r="AO46" s="118"/>
      <c r="AP46" s="116">
        <v>50</v>
      </c>
      <c r="AQ46" s="117"/>
      <c r="AR46" s="117"/>
      <c r="AS46" s="118"/>
      <c r="AT46" s="119">
        <v>80</v>
      </c>
      <c r="AU46" s="120"/>
      <c r="AV46" s="120"/>
      <c r="AW46" s="121"/>
      <c r="AX46" s="105">
        <f>IF(E46=0,"",IF(F46&gt;=50,100,IF(F46&gt;=30,IF(F46-E46&gt;=2,100,50),IF(F46&gt;=17,IF(F46-E46&gt;=2,50,25),IF(F46-E46&gt;=2,25,0)))))</f>
      </c>
      <c r="AY46" s="105">
        <f>IF(G46=0,"",IF(G46&gt;=50,100,IF(G46&gt;=30,IF(G46-F46&gt;=2,100,50),IF(G46&gt;=17,IF(G46-F46&gt;=2,50,25),IF(G46-F46&gt;=2,25,0)))))</f>
      </c>
      <c r="AZ46" s="5"/>
    </row>
    <row r="47" spans="1:52" ht="3.75" customHeight="1">
      <c r="A47" s="3"/>
      <c r="B47" s="220"/>
      <c r="C47" s="178"/>
      <c r="D47" s="133"/>
      <c r="E47" s="133"/>
      <c r="F47" s="133"/>
      <c r="G47" s="123"/>
      <c r="H47" s="123"/>
      <c r="I47" s="12"/>
      <c r="J47" s="39"/>
      <c r="K47" s="40"/>
      <c r="L47" s="40"/>
      <c r="M47" s="41"/>
      <c r="N47" s="39"/>
      <c r="O47" s="40"/>
      <c r="P47" s="40"/>
      <c r="Q47" s="41"/>
      <c r="R47" s="16"/>
      <c r="S47" s="17"/>
      <c r="T47" s="17"/>
      <c r="U47" s="18"/>
      <c r="V47" s="16"/>
      <c r="W47" s="17"/>
      <c r="X47" s="17"/>
      <c r="Y47" s="18"/>
      <c r="Z47" s="16"/>
      <c r="AA47" s="17"/>
      <c r="AB47" s="17"/>
      <c r="AC47" s="18"/>
      <c r="AD47" s="19"/>
      <c r="AE47" s="20"/>
      <c r="AF47" s="20"/>
      <c r="AG47" s="21"/>
      <c r="AH47" s="19"/>
      <c r="AI47" s="20"/>
      <c r="AJ47" s="20"/>
      <c r="AK47" s="21"/>
      <c r="AL47" s="19"/>
      <c r="AM47" s="20"/>
      <c r="AN47" s="20"/>
      <c r="AO47" s="21"/>
      <c r="AP47" s="19"/>
      <c r="AQ47" s="20"/>
      <c r="AR47" s="20"/>
      <c r="AS47" s="21"/>
      <c r="AT47" s="22"/>
      <c r="AU47" s="23"/>
      <c r="AV47" s="23"/>
      <c r="AW47" s="24"/>
      <c r="AX47" s="106"/>
      <c r="AY47" s="106"/>
      <c r="AZ47" s="5"/>
    </row>
    <row r="48" spans="1:52" ht="3.75" customHeight="1">
      <c r="A48" s="3"/>
      <c r="B48" s="220"/>
      <c r="C48" s="178"/>
      <c r="D48" s="134"/>
      <c r="E48" s="133"/>
      <c r="F48" s="133"/>
      <c r="G48" s="123"/>
      <c r="H48" s="123"/>
      <c r="I48" s="25"/>
      <c r="J48" s="13"/>
      <c r="K48" s="14"/>
      <c r="L48" s="14"/>
      <c r="M48" s="15"/>
      <c r="N48" s="13"/>
      <c r="O48" s="14"/>
      <c r="P48" s="14"/>
      <c r="Q48" s="15"/>
      <c r="R48" s="16"/>
      <c r="S48" s="17"/>
      <c r="T48" s="17"/>
      <c r="U48" s="17"/>
      <c r="V48" s="16"/>
      <c r="W48" s="17"/>
      <c r="X48" s="17"/>
      <c r="Y48" s="17"/>
      <c r="Z48" s="16"/>
      <c r="AA48" s="17"/>
      <c r="AB48" s="17"/>
      <c r="AC48" s="17"/>
      <c r="AD48" s="19"/>
      <c r="AE48" s="20"/>
      <c r="AF48" s="20"/>
      <c r="AG48" s="20"/>
      <c r="AH48" s="19"/>
      <c r="AI48" s="20"/>
      <c r="AJ48" s="20"/>
      <c r="AK48" s="20"/>
      <c r="AL48" s="19"/>
      <c r="AM48" s="20"/>
      <c r="AN48" s="20"/>
      <c r="AO48" s="20"/>
      <c r="AP48" s="19"/>
      <c r="AQ48" s="20"/>
      <c r="AR48" s="20"/>
      <c r="AS48" s="20"/>
      <c r="AT48" s="22"/>
      <c r="AU48" s="23"/>
      <c r="AV48" s="23"/>
      <c r="AW48" s="24"/>
      <c r="AX48" s="106"/>
      <c r="AY48" s="106"/>
      <c r="AZ48" s="5"/>
    </row>
    <row r="49" spans="1:52" ht="3.75" customHeight="1">
      <c r="A49" s="3"/>
      <c r="B49" s="221"/>
      <c r="C49" s="179"/>
      <c r="D49" s="87"/>
      <c r="E49" s="134"/>
      <c r="F49" s="134"/>
      <c r="G49" s="124"/>
      <c r="H49" s="124"/>
      <c r="I49" s="25"/>
      <c r="J49" s="26"/>
      <c r="K49" s="27"/>
      <c r="L49" s="27"/>
      <c r="M49" s="28"/>
      <c r="N49" s="26"/>
      <c r="O49" s="27"/>
      <c r="P49" s="27"/>
      <c r="Q49" s="28"/>
      <c r="R49" s="29"/>
      <c r="S49" s="30"/>
      <c r="T49" s="30"/>
      <c r="U49" s="30"/>
      <c r="V49" s="29"/>
      <c r="W49" s="30"/>
      <c r="X49" s="30"/>
      <c r="Y49" s="30"/>
      <c r="Z49" s="29"/>
      <c r="AA49" s="30"/>
      <c r="AB49" s="30"/>
      <c r="AC49" s="30"/>
      <c r="AD49" s="32"/>
      <c r="AE49" s="33"/>
      <c r="AF49" s="33"/>
      <c r="AG49" s="33"/>
      <c r="AH49" s="32"/>
      <c r="AI49" s="33"/>
      <c r="AJ49" s="33"/>
      <c r="AK49" s="33"/>
      <c r="AL49" s="32"/>
      <c r="AM49" s="33"/>
      <c r="AN49" s="33"/>
      <c r="AO49" s="33"/>
      <c r="AP49" s="32"/>
      <c r="AQ49" s="33"/>
      <c r="AR49" s="33"/>
      <c r="AS49" s="33"/>
      <c r="AT49" s="35"/>
      <c r="AU49" s="36"/>
      <c r="AV49" s="36"/>
      <c r="AW49" s="36"/>
      <c r="AX49" s="107"/>
      <c r="AY49" s="107"/>
      <c r="AZ49" s="5"/>
    </row>
    <row r="50" spans="1:52" ht="18" customHeight="1">
      <c r="A50" s="3"/>
      <c r="B50" s="219">
        <v>10</v>
      </c>
      <c r="C50" s="177" t="s">
        <v>23</v>
      </c>
      <c r="D50" s="132" t="e">
        <f>100*(#REF!)</f>
        <v>#REF!</v>
      </c>
      <c r="E50" s="132"/>
      <c r="F50" s="132"/>
      <c r="G50" s="122"/>
      <c r="H50" s="122"/>
      <c r="I50" s="38">
        <v>0</v>
      </c>
      <c r="J50" s="141">
        <v>25</v>
      </c>
      <c r="K50" s="142"/>
      <c r="L50" s="142"/>
      <c r="M50" s="143"/>
      <c r="N50" s="141">
        <v>45</v>
      </c>
      <c r="O50" s="142"/>
      <c r="P50" s="142"/>
      <c r="Q50" s="143"/>
      <c r="R50" s="144">
        <v>50</v>
      </c>
      <c r="S50" s="145"/>
      <c r="T50" s="145"/>
      <c r="U50" s="146"/>
      <c r="V50" s="144">
        <v>55</v>
      </c>
      <c r="W50" s="145"/>
      <c r="X50" s="145"/>
      <c r="Y50" s="146"/>
      <c r="Z50" s="144">
        <v>60</v>
      </c>
      <c r="AA50" s="145"/>
      <c r="AB50" s="145"/>
      <c r="AC50" s="146"/>
      <c r="AD50" s="116">
        <v>63.75</v>
      </c>
      <c r="AE50" s="117"/>
      <c r="AF50" s="117"/>
      <c r="AG50" s="118"/>
      <c r="AH50" s="116">
        <v>67.5</v>
      </c>
      <c r="AI50" s="117"/>
      <c r="AJ50" s="117"/>
      <c r="AK50" s="118"/>
      <c r="AL50" s="116">
        <v>71.25</v>
      </c>
      <c r="AM50" s="117"/>
      <c r="AN50" s="117"/>
      <c r="AO50" s="118"/>
      <c r="AP50" s="116">
        <v>75</v>
      </c>
      <c r="AQ50" s="117"/>
      <c r="AR50" s="117"/>
      <c r="AS50" s="118"/>
      <c r="AT50" s="119">
        <v>80</v>
      </c>
      <c r="AU50" s="120"/>
      <c r="AV50" s="120"/>
      <c r="AW50" s="121"/>
      <c r="AX50" s="105">
        <f>IF(E50=0,"",IF(F50&gt;=75,100,IF(F50&gt;=60,IF(F50-E50&gt;=2,100,50),IF(F50&gt;=45,IF(F50-E50&gt;=2,50,25),IF(F50-E50&gt;=2,25,0)))))</f>
      </c>
      <c r="AY50" s="105">
        <f>IF(G50=0,"",IF(G50&gt;=75,100,IF(G50&gt;=60,IF(G50-F50&gt;=2,100,50),IF(G50&gt;=45,IF(G50-F50&gt;=2,50,25),IF(G50-F50&gt;=2,25,0)))))</f>
      </c>
      <c r="AZ50" s="5"/>
    </row>
    <row r="51" spans="1:52" ht="3.75" customHeight="1">
      <c r="A51" s="3"/>
      <c r="B51" s="220"/>
      <c r="C51" s="178"/>
      <c r="D51" s="133"/>
      <c r="E51" s="133"/>
      <c r="F51" s="133"/>
      <c r="G51" s="123"/>
      <c r="H51" s="123"/>
      <c r="I51" s="12"/>
      <c r="J51" s="39"/>
      <c r="K51" s="40"/>
      <c r="L51" s="40"/>
      <c r="M51" s="41"/>
      <c r="N51" s="39"/>
      <c r="O51" s="40"/>
      <c r="P51" s="40"/>
      <c r="Q51" s="41"/>
      <c r="R51" s="16"/>
      <c r="S51" s="17"/>
      <c r="T51" s="17"/>
      <c r="U51" s="18"/>
      <c r="V51" s="16"/>
      <c r="W51" s="17"/>
      <c r="X51" s="17"/>
      <c r="Y51" s="18"/>
      <c r="Z51" s="16"/>
      <c r="AA51" s="17"/>
      <c r="AB51" s="17"/>
      <c r="AC51" s="18"/>
      <c r="AD51" s="19"/>
      <c r="AE51" s="20"/>
      <c r="AF51" s="20"/>
      <c r="AG51" s="21"/>
      <c r="AH51" s="19"/>
      <c r="AI51" s="20"/>
      <c r="AJ51" s="20"/>
      <c r="AK51" s="21"/>
      <c r="AL51" s="19"/>
      <c r="AM51" s="20"/>
      <c r="AN51" s="20"/>
      <c r="AO51" s="21"/>
      <c r="AP51" s="19"/>
      <c r="AQ51" s="20"/>
      <c r="AR51" s="20"/>
      <c r="AS51" s="21"/>
      <c r="AT51" s="22"/>
      <c r="AU51" s="23"/>
      <c r="AV51" s="23"/>
      <c r="AW51" s="24"/>
      <c r="AX51" s="106"/>
      <c r="AY51" s="106"/>
      <c r="AZ51" s="5"/>
    </row>
    <row r="52" spans="1:52" ht="3.75" customHeight="1">
      <c r="A52" s="3"/>
      <c r="B52" s="220"/>
      <c r="C52" s="178"/>
      <c r="D52" s="134"/>
      <c r="E52" s="133"/>
      <c r="F52" s="133"/>
      <c r="G52" s="123"/>
      <c r="H52" s="123"/>
      <c r="I52" s="25"/>
      <c r="J52" s="13"/>
      <c r="K52" s="14"/>
      <c r="L52" s="14"/>
      <c r="M52" s="15"/>
      <c r="N52" s="13"/>
      <c r="O52" s="14"/>
      <c r="P52" s="14"/>
      <c r="Q52" s="15"/>
      <c r="R52" s="16"/>
      <c r="S52" s="17"/>
      <c r="T52" s="17"/>
      <c r="U52" s="17"/>
      <c r="V52" s="16"/>
      <c r="W52" s="17"/>
      <c r="X52" s="17"/>
      <c r="Y52" s="17"/>
      <c r="Z52" s="16"/>
      <c r="AA52" s="17"/>
      <c r="AB52" s="17"/>
      <c r="AC52" s="17"/>
      <c r="AD52" s="19"/>
      <c r="AE52" s="20"/>
      <c r="AF52" s="20"/>
      <c r="AG52" s="20"/>
      <c r="AH52" s="19"/>
      <c r="AI52" s="20"/>
      <c r="AJ52" s="20"/>
      <c r="AK52" s="20"/>
      <c r="AL52" s="19"/>
      <c r="AM52" s="20"/>
      <c r="AN52" s="20"/>
      <c r="AO52" s="20"/>
      <c r="AP52" s="19"/>
      <c r="AQ52" s="20"/>
      <c r="AR52" s="20"/>
      <c r="AS52" s="20"/>
      <c r="AT52" s="22"/>
      <c r="AU52" s="23"/>
      <c r="AV52" s="23"/>
      <c r="AW52" s="24"/>
      <c r="AX52" s="106"/>
      <c r="AY52" s="106"/>
      <c r="AZ52" s="5"/>
    </row>
    <row r="53" spans="1:52" ht="3.75" customHeight="1">
      <c r="A53" s="3"/>
      <c r="B53" s="221"/>
      <c r="C53" s="179"/>
      <c r="D53" s="87"/>
      <c r="E53" s="134"/>
      <c r="F53" s="134"/>
      <c r="G53" s="124"/>
      <c r="H53" s="124"/>
      <c r="I53" s="25"/>
      <c r="J53" s="26"/>
      <c r="K53" s="27"/>
      <c r="L53" s="27"/>
      <c r="M53" s="28"/>
      <c r="N53" s="26"/>
      <c r="O53" s="27"/>
      <c r="P53" s="27"/>
      <c r="Q53" s="28"/>
      <c r="R53" s="29"/>
      <c r="S53" s="30"/>
      <c r="T53" s="30"/>
      <c r="U53" s="30"/>
      <c r="V53" s="29"/>
      <c r="W53" s="30"/>
      <c r="X53" s="30"/>
      <c r="Y53" s="30"/>
      <c r="Z53" s="29"/>
      <c r="AA53" s="30"/>
      <c r="AB53" s="30"/>
      <c r="AC53" s="30"/>
      <c r="AD53" s="32"/>
      <c r="AE53" s="33"/>
      <c r="AF53" s="33"/>
      <c r="AG53" s="33"/>
      <c r="AH53" s="32"/>
      <c r="AI53" s="33"/>
      <c r="AJ53" s="33"/>
      <c r="AK53" s="33"/>
      <c r="AL53" s="32"/>
      <c r="AM53" s="33"/>
      <c r="AN53" s="33"/>
      <c r="AO53" s="33"/>
      <c r="AP53" s="32"/>
      <c r="AQ53" s="33"/>
      <c r="AR53" s="33"/>
      <c r="AS53" s="33"/>
      <c r="AT53" s="35"/>
      <c r="AU53" s="36"/>
      <c r="AV53" s="36"/>
      <c r="AW53" s="36"/>
      <c r="AX53" s="107"/>
      <c r="AY53" s="107"/>
      <c r="AZ53" s="5"/>
    </row>
    <row r="54" spans="1:52" ht="18" customHeight="1">
      <c r="A54" s="3"/>
      <c r="B54" s="219">
        <v>11</v>
      </c>
      <c r="C54" s="177" t="s">
        <v>24</v>
      </c>
      <c r="D54" s="147" t="e">
        <f>#REF!/(#REF!+#REF!+#REF!+#REF!)</f>
        <v>#REF!</v>
      </c>
      <c r="E54" s="132"/>
      <c r="F54" s="132"/>
      <c r="G54" s="122"/>
      <c r="H54" s="122"/>
      <c r="I54" s="38">
        <v>0</v>
      </c>
      <c r="J54" s="180">
        <v>0.25</v>
      </c>
      <c r="K54" s="180"/>
      <c r="L54" s="180"/>
      <c r="M54" s="180"/>
      <c r="N54" s="180">
        <v>0.5</v>
      </c>
      <c r="O54" s="180"/>
      <c r="P54" s="180"/>
      <c r="Q54" s="180"/>
      <c r="R54" s="181">
        <v>0.666666667</v>
      </c>
      <c r="S54" s="181"/>
      <c r="T54" s="181"/>
      <c r="U54" s="181"/>
      <c r="V54" s="181">
        <v>0.8333333333</v>
      </c>
      <c r="W54" s="181"/>
      <c r="X54" s="181"/>
      <c r="Y54" s="181"/>
      <c r="Z54" s="146">
        <v>1</v>
      </c>
      <c r="AA54" s="181"/>
      <c r="AB54" s="181"/>
      <c r="AC54" s="144"/>
      <c r="AD54" s="182">
        <v>1.5</v>
      </c>
      <c r="AE54" s="182"/>
      <c r="AF54" s="182"/>
      <c r="AG54" s="182"/>
      <c r="AH54" s="182">
        <v>2</v>
      </c>
      <c r="AI54" s="182"/>
      <c r="AJ54" s="182"/>
      <c r="AK54" s="182"/>
      <c r="AL54" s="182">
        <v>2.5</v>
      </c>
      <c r="AM54" s="182"/>
      <c r="AN54" s="182"/>
      <c r="AO54" s="182"/>
      <c r="AP54" s="182">
        <v>3</v>
      </c>
      <c r="AQ54" s="182"/>
      <c r="AR54" s="182"/>
      <c r="AS54" s="182"/>
      <c r="AT54" s="183">
        <v>4</v>
      </c>
      <c r="AU54" s="184"/>
      <c r="AV54" s="184"/>
      <c r="AW54" s="185"/>
      <c r="AX54" s="105">
        <f>IF(F54="","",IF(F54&gt;=3,100,IF(F54&gt;=1,IF(F54-E54&gt;=0.2,100,50),IF(F54&gt;=0.5,IF(F54-E54&gt;=0.2,50,25),IF(F54-E54&gt;=0.2,25,0)))))</f>
      </c>
      <c r="AY54" s="105">
        <f>IF(G54="","",IF(G54&gt;=3,100,IF(G54&gt;=1,IF(G54-F54&gt;=0.2,100,50),IF(G54&gt;=0.5,IF(G54-F54&gt;=0.2,50,25),IF(G54-F54&gt;=0.2,25,0)))))</f>
      </c>
      <c r="AZ54" s="5"/>
    </row>
    <row r="55" spans="1:52" ht="3.75" customHeight="1">
      <c r="A55" s="3"/>
      <c r="B55" s="220"/>
      <c r="C55" s="178"/>
      <c r="D55" s="148"/>
      <c r="E55" s="133"/>
      <c r="F55" s="133"/>
      <c r="G55" s="123"/>
      <c r="H55" s="123"/>
      <c r="I55" s="12"/>
      <c r="J55" s="39"/>
      <c r="K55" s="40"/>
      <c r="L55" s="40"/>
      <c r="M55" s="41"/>
      <c r="N55" s="39"/>
      <c r="O55" s="40"/>
      <c r="P55" s="40"/>
      <c r="Q55" s="41"/>
      <c r="R55" s="16"/>
      <c r="S55" s="17"/>
      <c r="T55" s="17"/>
      <c r="U55" s="18"/>
      <c r="V55" s="16"/>
      <c r="W55" s="17"/>
      <c r="X55" s="17"/>
      <c r="Y55" s="18"/>
      <c r="Z55" s="16"/>
      <c r="AA55" s="17"/>
      <c r="AB55" s="17"/>
      <c r="AC55" s="18"/>
      <c r="AD55" s="19"/>
      <c r="AE55" s="20"/>
      <c r="AF55" s="20"/>
      <c r="AG55" s="21"/>
      <c r="AH55" s="19"/>
      <c r="AI55" s="20"/>
      <c r="AJ55" s="20"/>
      <c r="AK55" s="21"/>
      <c r="AL55" s="19"/>
      <c r="AM55" s="20"/>
      <c r="AN55" s="20"/>
      <c r="AO55" s="21"/>
      <c r="AP55" s="19"/>
      <c r="AQ55" s="20"/>
      <c r="AR55" s="20"/>
      <c r="AS55" s="21"/>
      <c r="AT55" s="22"/>
      <c r="AU55" s="23"/>
      <c r="AV55" s="23"/>
      <c r="AW55" s="23"/>
      <c r="AX55" s="106"/>
      <c r="AY55" s="106"/>
      <c r="AZ55" s="5"/>
    </row>
    <row r="56" spans="1:52" ht="3.75" customHeight="1">
      <c r="A56" s="3"/>
      <c r="B56" s="220"/>
      <c r="C56" s="178"/>
      <c r="D56" s="149"/>
      <c r="E56" s="133"/>
      <c r="F56" s="133"/>
      <c r="G56" s="123"/>
      <c r="H56" s="123"/>
      <c r="I56" s="25"/>
      <c r="J56" s="13"/>
      <c r="K56" s="14"/>
      <c r="L56" s="14"/>
      <c r="M56" s="15"/>
      <c r="N56" s="13"/>
      <c r="O56" s="14"/>
      <c r="P56" s="14"/>
      <c r="Q56" s="15"/>
      <c r="R56" s="16"/>
      <c r="S56" s="17"/>
      <c r="T56" s="17"/>
      <c r="U56" s="17"/>
      <c r="V56" s="16"/>
      <c r="W56" s="17"/>
      <c r="X56" s="17"/>
      <c r="Y56" s="17"/>
      <c r="Z56" s="16"/>
      <c r="AA56" s="17"/>
      <c r="AB56" s="17"/>
      <c r="AC56" s="17"/>
      <c r="AD56" s="19"/>
      <c r="AE56" s="20"/>
      <c r="AF56" s="20"/>
      <c r="AG56" s="20"/>
      <c r="AH56" s="19"/>
      <c r="AI56" s="20"/>
      <c r="AJ56" s="20"/>
      <c r="AK56" s="20"/>
      <c r="AL56" s="19"/>
      <c r="AM56" s="20"/>
      <c r="AN56" s="20"/>
      <c r="AO56" s="20"/>
      <c r="AP56" s="19"/>
      <c r="AQ56" s="20"/>
      <c r="AR56" s="20"/>
      <c r="AS56" s="20"/>
      <c r="AT56" s="22"/>
      <c r="AU56" s="23"/>
      <c r="AV56" s="23"/>
      <c r="AW56" s="23"/>
      <c r="AX56" s="106"/>
      <c r="AY56" s="106"/>
      <c r="AZ56" s="5"/>
    </row>
    <row r="57" spans="1:52" ht="3.75" customHeight="1">
      <c r="A57" s="3"/>
      <c r="B57" s="221"/>
      <c r="C57" s="179"/>
      <c r="D57" s="94"/>
      <c r="E57" s="134"/>
      <c r="F57" s="134"/>
      <c r="G57" s="124"/>
      <c r="H57" s="124"/>
      <c r="I57" s="95"/>
      <c r="J57" s="26"/>
      <c r="K57" s="27"/>
      <c r="L57" s="27"/>
      <c r="M57" s="28"/>
      <c r="N57" s="26"/>
      <c r="O57" s="27"/>
      <c r="P57" s="27"/>
      <c r="Q57" s="28"/>
      <c r="R57" s="29"/>
      <c r="S57" s="30"/>
      <c r="T57" s="30"/>
      <c r="U57" s="30"/>
      <c r="V57" s="29"/>
      <c r="W57" s="30"/>
      <c r="X57" s="30"/>
      <c r="Y57" s="30"/>
      <c r="Z57" s="29"/>
      <c r="AA57" s="30"/>
      <c r="AB57" s="30"/>
      <c r="AC57" s="30"/>
      <c r="AD57" s="32"/>
      <c r="AE57" s="33"/>
      <c r="AF57" s="33"/>
      <c r="AG57" s="33"/>
      <c r="AH57" s="32"/>
      <c r="AI57" s="33"/>
      <c r="AJ57" s="33"/>
      <c r="AK57" s="33"/>
      <c r="AL57" s="32"/>
      <c r="AM57" s="33"/>
      <c r="AN57" s="33"/>
      <c r="AO57" s="33"/>
      <c r="AP57" s="32"/>
      <c r="AQ57" s="33"/>
      <c r="AR57" s="33"/>
      <c r="AS57" s="33"/>
      <c r="AT57" s="35"/>
      <c r="AU57" s="36"/>
      <c r="AV57" s="36"/>
      <c r="AW57" s="36"/>
      <c r="AX57" s="107"/>
      <c r="AY57" s="107"/>
      <c r="AZ57" s="5"/>
    </row>
    <row r="58" spans="1:52" ht="10.5" customHeight="1">
      <c r="A58" s="3"/>
      <c r="B58" s="4"/>
      <c r="C58" s="4"/>
      <c r="D58" s="4"/>
      <c r="E58" s="82"/>
      <c r="F58" s="82"/>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63"/>
      <c r="AY58" s="63"/>
      <c r="AZ58" s="5"/>
    </row>
    <row r="59" spans="1:52" ht="12.75">
      <c r="A59" s="3"/>
      <c r="B59" s="222" t="s">
        <v>15</v>
      </c>
      <c r="C59" s="223"/>
      <c r="D59" s="9" t="s">
        <v>35</v>
      </c>
      <c r="E59" s="83" t="s">
        <v>1</v>
      </c>
      <c r="F59" s="83" t="s">
        <v>2</v>
      </c>
      <c r="G59" s="9" t="s">
        <v>0</v>
      </c>
      <c r="H59" s="9" t="s">
        <v>36</v>
      </c>
      <c r="I59" s="10"/>
      <c r="J59" s="159" t="s">
        <v>7</v>
      </c>
      <c r="K59" s="159"/>
      <c r="L59" s="159"/>
      <c r="M59" s="159"/>
      <c r="N59" s="159"/>
      <c r="O59" s="159"/>
      <c r="P59" s="159"/>
      <c r="Q59" s="159"/>
      <c r="R59" s="160" t="s">
        <v>4</v>
      </c>
      <c r="S59" s="160"/>
      <c r="T59" s="160"/>
      <c r="U59" s="160"/>
      <c r="V59" s="160"/>
      <c r="W59" s="160"/>
      <c r="X59" s="160"/>
      <c r="Y59" s="160"/>
      <c r="Z59" s="160"/>
      <c r="AA59" s="160"/>
      <c r="AB59" s="160"/>
      <c r="AC59" s="160"/>
      <c r="AD59" s="175" t="s">
        <v>5</v>
      </c>
      <c r="AE59" s="175"/>
      <c r="AF59" s="175"/>
      <c r="AG59" s="175"/>
      <c r="AH59" s="175"/>
      <c r="AI59" s="175"/>
      <c r="AJ59" s="175"/>
      <c r="AK59" s="175"/>
      <c r="AL59" s="175"/>
      <c r="AM59" s="175"/>
      <c r="AN59" s="175"/>
      <c r="AO59" s="175"/>
      <c r="AP59" s="175"/>
      <c r="AQ59" s="175"/>
      <c r="AR59" s="175"/>
      <c r="AS59" s="175"/>
      <c r="AT59" s="176" t="s">
        <v>6</v>
      </c>
      <c r="AU59" s="176"/>
      <c r="AV59" s="176"/>
      <c r="AW59" s="176"/>
      <c r="AX59" s="62" t="s">
        <v>3</v>
      </c>
      <c r="AY59" s="9" t="s">
        <v>40</v>
      </c>
      <c r="AZ59" s="5"/>
    </row>
    <row r="60" spans="1:52" ht="18" customHeight="1">
      <c r="A60" s="3"/>
      <c r="B60" s="219">
        <v>12</v>
      </c>
      <c r="C60" s="177" t="s">
        <v>25</v>
      </c>
      <c r="D60" s="199" t="e">
        <f>#REF!</f>
        <v>#REF!</v>
      </c>
      <c r="E60" s="199"/>
      <c r="F60" s="199"/>
      <c r="G60" s="241"/>
      <c r="H60" s="241"/>
      <c r="I60" s="11">
        <v>100000</v>
      </c>
      <c r="J60" s="195">
        <v>30000</v>
      </c>
      <c r="K60" s="196"/>
      <c r="L60" s="196"/>
      <c r="M60" s="197"/>
      <c r="N60" s="195">
        <v>20000</v>
      </c>
      <c r="O60" s="196"/>
      <c r="P60" s="196"/>
      <c r="Q60" s="197"/>
      <c r="R60" s="187">
        <v>18333.333333333</v>
      </c>
      <c r="S60" s="187"/>
      <c r="T60" s="187"/>
      <c r="U60" s="198"/>
      <c r="V60" s="186">
        <v>16666.66666667</v>
      </c>
      <c r="W60" s="187"/>
      <c r="X60" s="187"/>
      <c r="Y60" s="198"/>
      <c r="Z60" s="186">
        <v>15000</v>
      </c>
      <c r="AA60" s="187"/>
      <c r="AB60" s="187"/>
      <c r="AC60" s="187"/>
      <c r="AD60" s="188">
        <v>14250</v>
      </c>
      <c r="AE60" s="189"/>
      <c r="AF60" s="189"/>
      <c r="AG60" s="190"/>
      <c r="AH60" s="189">
        <v>13500</v>
      </c>
      <c r="AI60" s="189"/>
      <c r="AJ60" s="189"/>
      <c r="AK60" s="191"/>
      <c r="AL60" s="192">
        <v>12750</v>
      </c>
      <c r="AM60" s="189"/>
      <c r="AN60" s="189"/>
      <c r="AO60" s="191"/>
      <c r="AP60" s="192">
        <v>12000</v>
      </c>
      <c r="AQ60" s="189"/>
      <c r="AR60" s="189"/>
      <c r="AS60" s="191"/>
      <c r="AT60" s="193">
        <v>5000</v>
      </c>
      <c r="AU60" s="194"/>
      <c r="AV60" s="194"/>
      <c r="AW60" s="194"/>
      <c r="AX60" s="105">
        <f>IF(F60="","",IF(F60&lt;=12000,200,IF(F60&lt;=15000,100,IF(F60&lt;=20000,75,0))))</f>
      </c>
      <c r="AY60" s="105">
        <f>IF(G60="","",IF(G60&lt;=12000,200,IF(G60&lt;=15000,100,IF(G60&lt;=20000,75,0))))</f>
      </c>
      <c r="AZ60" s="5"/>
    </row>
    <row r="61" spans="1:52" ht="3.75" customHeight="1">
      <c r="A61" s="3"/>
      <c r="B61" s="220"/>
      <c r="C61" s="178"/>
      <c r="D61" s="200"/>
      <c r="E61" s="200"/>
      <c r="F61" s="200"/>
      <c r="G61" s="242"/>
      <c r="H61" s="242"/>
      <c r="I61" s="12"/>
      <c r="J61" s="13"/>
      <c r="K61" s="14"/>
      <c r="L61" s="14"/>
      <c r="M61" s="15"/>
      <c r="N61" s="13"/>
      <c r="O61" s="14"/>
      <c r="P61" s="14"/>
      <c r="Q61" s="15"/>
      <c r="R61" s="17"/>
      <c r="S61" s="17"/>
      <c r="T61" s="17"/>
      <c r="U61" s="73"/>
      <c r="V61" s="72"/>
      <c r="W61" s="17"/>
      <c r="X61" s="17"/>
      <c r="Y61" s="73"/>
      <c r="Z61" s="72"/>
      <c r="AA61" s="17"/>
      <c r="AB61" s="17"/>
      <c r="AC61" s="17"/>
      <c r="AD61" s="19"/>
      <c r="AE61" s="20"/>
      <c r="AF61" s="20"/>
      <c r="AG61" s="21"/>
      <c r="AH61" s="20"/>
      <c r="AI61" s="20"/>
      <c r="AJ61" s="20"/>
      <c r="AK61" s="75"/>
      <c r="AL61" s="74"/>
      <c r="AM61" s="20"/>
      <c r="AN61" s="20"/>
      <c r="AO61" s="75"/>
      <c r="AP61" s="74"/>
      <c r="AQ61" s="20"/>
      <c r="AR61" s="20"/>
      <c r="AS61" s="75"/>
      <c r="AT61" s="76"/>
      <c r="AU61" s="23"/>
      <c r="AV61" s="23"/>
      <c r="AW61" s="23"/>
      <c r="AX61" s="106"/>
      <c r="AY61" s="106"/>
      <c r="AZ61" s="5"/>
    </row>
    <row r="62" spans="1:52" ht="3.75" customHeight="1">
      <c r="A62" s="3"/>
      <c r="B62" s="220"/>
      <c r="C62" s="178"/>
      <c r="D62" s="201"/>
      <c r="E62" s="200"/>
      <c r="F62" s="200"/>
      <c r="G62" s="242"/>
      <c r="H62" s="242"/>
      <c r="I62" s="25"/>
      <c r="J62" s="13"/>
      <c r="K62" s="14"/>
      <c r="L62" s="14"/>
      <c r="M62" s="15"/>
      <c r="N62" s="13"/>
      <c r="O62" s="14"/>
      <c r="P62" s="14"/>
      <c r="Q62" s="15"/>
      <c r="R62" s="16"/>
      <c r="S62" s="17"/>
      <c r="T62" s="17"/>
      <c r="U62" s="18"/>
      <c r="V62" s="16"/>
      <c r="W62" s="17"/>
      <c r="X62" s="17"/>
      <c r="Y62" s="18"/>
      <c r="Z62" s="16"/>
      <c r="AA62" s="17"/>
      <c r="AB62" s="17"/>
      <c r="AC62" s="18"/>
      <c r="AD62" s="19"/>
      <c r="AE62" s="20"/>
      <c r="AF62" s="20"/>
      <c r="AG62" s="21"/>
      <c r="AH62" s="19"/>
      <c r="AI62" s="20"/>
      <c r="AJ62" s="20"/>
      <c r="AK62" s="21"/>
      <c r="AL62" s="19"/>
      <c r="AM62" s="20"/>
      <c r="AN62" s="20"/>
      <c r="AO62" s="21"/>
      <c r="AP62" s="19"/>
      <c r="AQ62" s="20"/>
      <c r="AR62" s="20"/>
      <c r="AS62" s="21"/>
      <c r="AT62" s="22"/>
      <c r="AU62" s="23"/>
      <c r="AV62" s="23"/>
      <c r="AW62" s="24"/>
      <c r="AX62" s="106"/>
      <c r="AY62" s="106"/>
      <c r="AZ62" s="5"/>
    </row>
    <row r="63" spans="1:52" ht="3.75" customHeight="1">
      <c r="A63" s="3"/>
      <c r="B63" s="221"/>
      <c r="C63" s="179"/>
      <c r="D63" s="89"/>
      <c r="E63" s="201"/>
      <c r="F63" s="201"/>
      <c r="G63" s="243"/>
      <c r="H63" s="243"/>
      <c r="I63" s="25"/>
      <c r="J63" s="26"/>
      <c r="K63" s="27"/>
      <c r="L63" s="27"/>
      <c r="M63" s="28"/>
      <c r="N63" s="26"/>
      <c r="O63" s="27"/>
      <c r="P63" s="27"/>
      <c r="Q63" s="28"/>
      <c r="R63" s="29"/>
      <c r="S63" s="30"/>
      <c r="T63" s="30"/>
      <c r="U63" s="31"/>
      <c r="V63" s="29"/>
      <c r="W63" s="30"/>
      <c r="X63" s="30"/>
      <c r="Y63" s="31"/>
      <c r="Z63" s="29"/>
      <c r="AA63" s="30"/>
      <c r="AB63" s="30"/>
      <c r="AC63" s="31"/>
      <c r="AD63" s="32"/>
      <c r="AE63" s="33"/>
      <c r="AF63" s="33"/>
      <c r="AG63" s="34"/>
      <c r="AH63" s="32"/>
      <c r="AI63" s="33"/>
      <c r="AJ63" s="33"/>
      <c r="AK63" s="34"/>
      <c r="AL63" s="32"/>
      <c r="AM63" s="33"/>
      <c r="AN63" s="33"/>
      <c r="AO63" s="34"/>
      <c r="AP63" s="32"/>
      <c r="AQ63" s="33"/>
      <c r="AR63" s="33"/>
      <c r="AS63" s="34"/>
      <c r="AT63" s="35"/>
      <c r="AU63" s="36"/>
      <c r="AV63" s="36"/>
      <c r="AW63" s="37"/>
      <c r="AX63" s="107"/>
      <c r="AY63" s="107"/>
      <c r="AZ63" s="5"/>
    </row>
    <row r="64" spans="1:52" ht="18" customHeight="1">
      <c r="A64" s="3"/>
      <c r="B64" s="219">
        <v>13</v>
      </c>
      <c r="C64" s="177" t="s">
        <v>33</v>
      </c>
      <c r="D64" s="132" t="e">
        <f>#REF!</f>
        <v>#REF!</v>
      </c>
      <c r="E64" s="132"/>
      <c r="F64" s="132"/>
      <c r="G64" s="122"/>
      <c r="H64" s="122"/>
      <c r="I64" s="38">
        <v>24</v>
      </c>
      <c r="J64" s="180">
        <v>12</v>
      </c>
      <c r="K64" s="180"/>
      <c r="L64" s="180"/>
      <c r="M64" s="180"/>
      <c r="N64" s="180">
        <v>8</v>
      </c>
      <c r="O64" s="180"/>
      <c r="P64" s="180"/>
      <c r="Q64" s="180"/>
      <c r="R64" s="181">
        <v>6.666667</v>
      </c>
      <c r="S64" s="181"/>
      <c r="T64" s="181"/>
      <c r="U64" s="181"/>
      <c r="V64" s="181">
        <v>5.33333333</v>
      </c>
      <c r="W64" s="181"/>
      <c r="X64" s="181"/>
      <c r="Y64" s="181"/>
      <c r="Z64" s="146">
        <v>4</v>
      </c>
      <c r="AA64" s="181"/>
      <c r="AB64" s="181"/>
      <c r="AC64" s="144"/>
      <c r="AD64" s="182">
        <v>3.75</v>
      </c>
      <c r="AE64" s="182"/>
      <c r="AF64" s="182"/>
      <c r="AG64" s="182"/>
      <c r="AH64" s="182">
        <v>3.5</v>
      </c>
      <c r="AI64" s="182"/>
      <c r="AJ64" s="182"/>
      <c r="AK64" s="182"/>
      <c r="AL64" s="182">
        <v>3.25</v>
      </c>
      <c r="AM64" s="182"/>
      <c r="AN64" s="182"/>
      <c r="AO64" s="182"/>
      <c r="AP64" s="182">
        <v>3</v>
      </c>
      <c r="AQ64" s="182"/>
      <c r="AR64" s="182"/>
      <c r="AS64" s="182"/>
      <c r="AT64" s="183">
        <v>2</v>
      </c>
      <c r="AU64" s="184"/>
      <c r="AV64" s="184"/>
      <c r="AW64" s="184"/>
      <c r="AX64" s="202">
        <f>IF(E7=0,"",IF(OR(F64&lt;=3,F7/E7&gt;=1.1),100,IF(OR(F64&lt;=4,F7/E7&gt;=1.075),50,IF(OR(F64&lt;=8,F7/E7&gt;=1.05),25,0))))</f>
      </c>
      <c r="AY64" s="105">
        <f>IF(G7=0,"",IF(OR(G64&lt;=3,G7/F7&gt;=1.1),100,IF(OR(G64&lt;=4,G7/F7&gt;=1.075),50,IF(OR(G64&lt;=8,G7/F7&gt;=1.05),25,0))))</f>
      </c>
      <c r="AZ64" s="5"/>
    </row>
    <row r="65" spans="1:52" ht="3.75" customHeight="1">
      <c r="A65" s="3"/>
      <c r="B65" s="220"/>
      <c r="C65" s="178"/>
      <c r="D65" s="133"/>
      <c r="E65" s="133"/>
      <c r="F65" s="133"/>
      <c r="G65" s="123"/>
      <c r="H65" s="123"/>
      <c r="I65" s="12"/>
      <c r="J65" s="70"/>
      <c r="K65" s="14"/>
      <c r="L65" s="14"/>
      <c r="M65" s="71"/>
      <c r="N65" s="70"/>
      <c r="O65" s="14"/>
      <c r="P65" s="14"/>
      <c r="Q65" s="71"/>
      <c r="R65" s="72"/>
      <c r="S65" s="17"/>
      <c r="T65" s="17"/>
      <c r="U65" s="73"/>
      <c r="V65" s="72"/>
      <c r="W65" s="17"/>
      <c r="X65" s="17"/>
      <c r="Y65" s="73"/>
      <c r="Z65" s="72"/>
      <c r="AA65" s="17"/>
      <c r="AB65" s="17"/>
      <c r="AC65" s="73"/>
      <c r="AD65" s="74"/>
      <c r="AE65" s="20"/>
      <c r="AF65" s="20"/>
      <c r="AG65" s="75"/>
      <c r="AH65" s="74"/>
      <c r="AI65" s="20"/>
      <c r="AJ65" s="20"/>
      <c r="AK65" s="75"/>
      <c r="AL65" s="74"/>
      <c r="AM65" s="20"/>
      <c r="AN65" s="20"/>
      <c r="AO65" s="75"/>
      <c r="AP65" s="74"/>
      <c r="AQ65" s="20"/>
      <c r="AR65" s="20"/>
      <c r="AS65" s="75"/>
      <c r="AT65" s="76"/>
      <c r="AU65" s="23"/>
      <c r="AV65" s="23"/>
      <c r="AW65" s="77"/>
      <c r="AX65" s="203"/>
      <c r="AY65" s="106"/>
      <c r="AZ65" s="5"/>
    </row>
    <row r="66" spans="1:52" ht="3.75" customHeight="1">
      <c r="A66" s="3"/>
      <c r="B66" s="220"/>
      <c r="C66" s="178"/>
      <c r="D66" s="134"/>
      <c r="E66" s="133"/>
      <c r="F66" s="133"/>
      <c r="G66" s="123"/>
      <c r="H66" s="123"/>
      <c r="I66" s="25"/>
      <c r="J66" s="13"/>
      <c r="K66" s="14"/>
      <c r="L66" s="14"/>
      <c r="M66" s="15"/>
      <c r="N66" s="13"/>
      <c r="O66" s="14"/>
      <c r="P66" s="14"/>
      <c r="Q66" s="15"/>
      <c r="R66" s="16"/>
      <c r="S66" s="17"/>
      <c r="T66" s="17"/>
      <c r="U66" s="18"/>
      <c r="V66" s="16"/>
      <c r="W66" s="17"/>
      <c r="X66" s="17"/>
      <c r="Y66" s="18"/>
      <c r="Z66" s="16"/>
      <c r="AA66" s="17"/>
      <c r="AB66" s="17"/>
      <c r="AC66" s="18"/>
      <c r="AD66" s="19"/>
      <c r="AE66" s="20"/>
      <c r="AF66" s="20"/>
      <c r="AG66" s="21"/>
      <c r="AH66" s="19"/>
      <c r="AI66" s="20"/>
      <c r="AJ66" s="20"/>
      <c r="AK66" s="21"/>
      <c r="AL66" s="19"/>
      <c r="AM66" s="20"/>
      <c r="AN66" s="20"/>
      <c r="AO66" s="21"/>
      <c r="AP66" s="19"/>
      <c r="AQ66" s="20"/>
      <c r="AR66" s="20"/>
      <c r="AS66" s="21"/>
      <c r="AT66" s="22"/>
      <c r="AU66" s="23"/>
      <c r="AV66" s="23"/>
      <c r="AW66" s="24"/>
      <c r="AX66" s="203"/>
      <c r="AY66" s="106"/>
      <c r="AZ66" s="5"/>
    </row>
    <row r="67" spans="1:52" ht="3.75" customHeight="1">
      <c r="A67" s="3"/>
      <c r="B67" s="221"/>
      <c r="C67" s="179"/>
      <c r="D67" s="87"/>
      <c r="E67" s="134"/>
      <c r="F67" s="134"/>
      <c r="G67" s="124"/>
      <c r="H67" s="124"/>
      <c r="I67" s="25"/>
      <c r="J67" s="26"/>
      <c r="K67" s="27"/>
      <c r="L67" s="27"/>
      <c r="M67" s="28"/>
      <c r="N67" s="26"/>
      <c r="O67" s="27"/>
      <c r="P67" s="27"/>
      <c r="Q67" s="28"/>
      <c r="R67" s="29"/>
      <c r="S67" s="30"/>
      <c r="T67" s="30"/>
      <c r="U67" s="31"/>
      <c r="V67" s="29"/>
      <c r="W67" s="30"/>
      <c r="X67" s="30"/>
      <c r="Y67" s="31"/>
      <c r="Z67" s="29"/>
      <c r="AA67" s="30"/>
      <c r="AB67" s="30"/>
      <c r="AC67" s="31"/>
      <c r="AD67" s="32"/>
      <c r="AE67" s="33"/>
      <c r="AF67" s="33"/>
      <c r="AG67" s="34"/>
      <c r="AH67" s="32"/>
      <c r="AI67" s="33"/>
      <c r="AJ67" s="33"/>
      <c r="AK67" s="34"/>
      <c r="AL67" s="32"/>
      <c r="AM67" s="33"/>
      <c r="AN67" s="33"/>
      <c r="AO67" s="34"/>
      <c r="AP67" s="32"/>
      <c r="AQ67" s="33"/>
      <c r="AR67" s="33"/>
      <c r="AS67" s="34"/>
      <c r="AT67" s="35"/>
      <c r="AU67" s="36"/>
      <c r="AV67" s="36"/>
      <c r="AW67" s="37"/>
      <c r="AX67" s="204"/>
      <c r="AY67" s="107"/>
      <c r="AZ67" s="5"/>
    </row>
    <row r="68" spans="1:52" ht="18" customHeight="1">
      <c r="A68" s="3"/>
      <c r="B68" s="219">
        <v>14</v>
      </c>
      <c r="C68" s="177" t="s">
        <v>26</v>
      </c>
      <c r="D68" s="147" t="e">
        <f>100*#REF!</f>
        <v>#REF!</v>
      </c>
      <c r="E68" s="132"/>
      <c r="F68" s="132"/>
      <c r="G68" s="122"/>
      <c r="H68" s="122"/>
      <c r="I68" s="38">
        <v>0</v>
      </c>
      <c r="J68" s="180">
        <v>5E-08</v>
      </c>
      <c r="K68" s="180"/>
      <c r="L68" s="180"/>
      <c r="M68" s="180"/>
      <c r="N68" s="180">
        <v>1E-07</v>
      </c>
      <c r="O68" s="180"/>
      <c r="P68" s="180"/>
      <c r="Q68" s="180"/>
      <c r="R68" s="181">
        <v>8.333333333</v>
      </c>
      <c r="S68" s="181"/>
      <c r="T68" s="181"/>
      <c r="U68" s="181"/>
      <c r="V68" s="181">
        <v>16.6666666667</v>
      </c>
      <c r="W68" s="181"/>
      <c r="X68" s="181"/>
      <c r="Y68" s="181"/>
      <c r="Z68" s="146">
        <v>25</v>
      </c>
      <c r="AA68" s="181"/>
      <c r="AB68" s="181"/>
      <c r="AC68" s="144"/>
      <c r="AD68" s="182">
        <v>31.25</v>
      </c>
      <c r="AE68" s="182"/>
      <c r="AF68" s="182"/>
      <c r="AG68" s="182"/>
      <c r="AH68" s="182">
        <v>37.5</v>
      </c>
      <c r="AI68" s="182"/>
      <c r="AJ68" s="182"/>
      <c r="AK68" s="182"/>
      <c r="AL68" s="182">
        <v>43.75</v>
      </c>
      <c r="AM68" s="182"/>
      <c r="AN68" s="182"/>
      <c r="AO68" s="182"/>
      <c r="AP68" s="182">
        <v>50</v>
      </c>
      <c r="AQ68" s="182"/>
      <c r="AR68" s="182"/>
      <c r="AS68" s="182"/>
      <c r="AT68" s="183">
        <v>60</v>
      </c>
      <c r="AU68" s="184"/>
      <c r="AV68" s="184"/>
      <c r="AW68" s="185"/>
      <c r="AX68" s="105">
        <f>IF(F68="","",IF(F68&gt;=50,100,IF(F68&gt;=25,50,IF(F68&gt;0,25,0))))</f>
      </c>
      <c r="AY68" s="105">
        <f>IF(G68="","",IF(G68&gt;=50,100,IF(G68&gt;=25,50,IF(G68&gt;0,25,0))))</f>
      </c>
      <c r="AZ68" s="5"/>
    </row>
    <row r="69" spans="1:52" ht="3.75" customHeight="1">
      <c r="A69" s="3"/>
      <c r="B69" s="220"/>
      <c r="C69" s="178"/>
      <c r="D69" s="148"/>
      <c r="E69" s="133"/>
      <c r="F69" s="133"/>
      <c r="G69" s="123"/>
      <c r="H69" s="123"/>
      <c r="I69" s="12"/>
      <c r="J69" s="39"/>
      <c r="K69" s="40"/>
      <c r="L69" s="40"/>
      <c r="M69" s="41"/>
      <c r="N69" s="39"/>
      <c r="O69" s="40"/>
      <c r="P69" s="40"/>
      <c r="Q69" s="41"/>
      <c r="R69" s="16"/>
      <c r="S69" s="17"/>
      <c r="T69" s="17"/>
      <c r="U69" s="18"/>
      <c r="V69" s="16"/>
      <c r="W69" s="17"/>
      <c r="X69" s="17"/>
      <c r="Y69" s="18"/>
      <c r="Z69" s="16"/>
      <c r="AA69" s="17"/>
      <c r="AB69" s="17"/>
      <c r="AC69" s="18"/>
      <c r="AD69" s="19"/>
      <c r="AE69" s="20"/>
      <c r="AF69" s="20"/>
      <c r="AG69" s="21"/>
      <c r="AH69" s="19"/>
      <c r="AI69" s="20"/>
      <c r="AJ69" s="20"/>
      <c r="AK69" s="21"/>
      <c r="AL69" s="19"/>
      <c r="AM69" s="20"/>
      <c r="AN69" s="20"/>
      <c r="AO69" s="21"/>
      <c r="AP69" s="19"/>
      <c r="AQ69" s="20"/>
      <c r="AR69" s="20"/>
      <c r="AS69" s="21"/>
      <c r="AT69" s="22"/>
      <c r="AU69" s="23"/>
      <c r="AV69" s="23"/>
      <c r="AW69" s="23"/>
      <c r="AX69" s="106"/>
      <c r="AY69" s="106"/>
      <c r="AZ69" s="5"/>
    </row>
    <row r="70" spans="1:52" ht="3.75" customHeight="1">
      <c r="A70" s="3"/>
      <c r="B70" s="220"/>
      <c r="C70" s="178"/>
      <c r="D70" s="149"/>
      <c r="E70" s="133"/>
      <c r="F70" s="133"/>
      <c r="G70" s="123"/>
      <c r="H70" s="123"/>
      <c r="I70" s="25"/>
      <c r="J70" s="13"/>
      <c r="K70" s="14"/>
      <c r="L70" s="14"/>
      <c r="M70" s="15"/>
      <c r="N70" s="13"/>
      <c r="O70" s="14"/>
      <c r="P70" s="14"/>
      <c r="Q70" s="15"/>
      <c r="R70" s="16"/>
      <c r="S70" s="17"/>
      <c r="T70" s="17"/>
      <c r="U70" s="17"/>
      <c r="V70" s="16"/>
      <c r="W70" s="17"/>
      <c r="X70" s="17"/>
      <c r="Y70" s="17"/>
      <c r="Z70" s="16"/>
      <c r="AA70" s="17"/>
      <c r="AB70" s="17"/>
      <c r="AC70" s="17"/>
      <c r="AD70" s="19"/>
      <c r="AE70" s="20"/>
      <c r="AF70" s="20"/>
      <c r="AG70" s="20"/>
      <c r="AH70" s="19"/>
      <c r="AI70" s="20"/>
      <c r="AJ70" s="20"/>
      <c r="AK70" s="20"/>
      <c r="AL70" s="19"/>
      <c r="AM70" s="20"/>
      <c r="AN70" s="20"/>
      <c r="AO70" s="20"/>
      <c r="AP70" s="19"/>
      <c r="AQ70" s="20"/>
      <c r="AR70" s="20"/>
      <c r="AS70" s="20"/>
      <c r="AT70" s="22"/>
      <c r="AU70" s="23"/>
      <c r="AV70" s="23"/>
      <c r="AW70" s="23"/>
      <c r="AX70" s="106"/>
      <c r="AY70" s="106"/>
      <c r="AZ70" s="5"/>
    </row>
    <row r="71" spans="1:52" ht="3.75" customHeight="1">
      <c r="A71" s="3"/>
      <c r="B71" s="221"/>
      <c r="C71" s="179"/>
      <c r="D71" s="94"/>
      <c r="E71" s="134"/>
      <c r="F71" s="134"/>
      <c r="G71" s="124"/>
      <c r="H71" s="124"/>
      <c r="I71" s="95"/>
      <c r="J71" s="26"/>
      <c r="K71" s="27"/>
      <c r="L71" s="27"/>
      <c r="M71" s="28"/>
      <c r="N71" s="26"/>
      <c r="O71" s="27"/>
      <c r="P71" s="27"/>
      <c r="Q71" s="28"/>
      <c r="R71" s="29"/>
      <c r="S71" s="30"/>
      <c r="T71" s="30"/>
      <c r="U71" s="30"/>
      <c r="V71" s="29"/>
      <c r="W71" s="30"/>
      <c r="X71" s="30"/>
      <c r="Y71" s="30"/>
      <c r="Z71" s="29"/>
      <c r="AA71" s="30"/>
      <c r="AB71" s="30"/>
      <c r="AC71" s="30"/>
      <c r="AD71" s="32"/>
      <c r="AE71" s="33"/>
      <c r="AF71" s="33"/>
      <c r="AG71" s="33"/>
      <c r="AH71" s="32"/>
      <c r="AI71" s="33"/>
      <c r="AJ71" s="33"/>
      <c r="AK71" s="33"/>
      <c r="AL71" s="32"/>
      <c r="AM71" s="33"/>
      <c r="AN71" s="33"/>
      <c r="AO71" s="33"/>
      <c r="AP71" s="32"/>
      <c r="AQ71" s="33"/>
      <c r="AR71" s="33"/>
      <c r="AS71" s="33"/>
      <c r="AT71" s="35"/>
      <c r="AU71" s="36"/>
      <c r="AV71" s="36"/>
      <c r="AW71" s="36"/>
      <c r="AX71" s="107"/>
      <c r="AY71" s="107"/>
      <c r="AZ71" s="5"/>
    </row>
    <row r="72" spans="1:52" ht="10.5" customHeight="1">
      <c r="A72" s="3"/>
      <c r="B72" s="4"/>
      <c r="C72" s="4"/>
      <c r="D72" s="4"/>
      <c r="E72" s="82"/>
      <c r="F72" s="82"/>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63"/>
      <c r="AY72" s="63"/>
      <c r="AZ72" s="5"/>
    </row>
    <row r="73" spans="1:52" ht="12.75">
      <c r="A73" s="3"/>
      <c r="B73" s="222" t="s">
        <v>16</v>
      </c>
      <c r="C73" s="223"/>
      <c r="D73" s="9" t="s">
        <v>35</v>
      </c>
      <c r="E73" s="83" t="s">
        <v>1</v>
      </c>
      <c r="F73" s="83" t="s">
        <v>2</v>
      </c>
      <c r="G73" s="9" t="s">
        <v>0</v>
      </c>
      <c r="H73" s="9" t="s">
        <v>36</v>
      </c>
      <c r="I73" s="10"/>
      <c r="J73" s="159" t="s">
        <v>7</v>
      </c>
      <c r="K73" s="159"/>
      <c r="L73" s="159"/>
      <c r="M73" s="159"/>
      <c r="N73" s="159"/>
      <c r="O73" s="159"/>
      <c r="P73" s="159"/>
      <c r="Q73" s="159"/>
      <c r="R73" s="160" t="s">
        <v>4</v>
      </c>
      <c r="S73" s="160"/>
      <c r="T73" s="160"/>
      <c r="U73" s="160"/>
      <c r="V73" s="160"/>
      <c r="W73" s="160"/>
      <c r="X73" s="160"/>
      <c r="Y73" s="160"/>
      <c r="Z73" s="160"/>
      <c r="AA73" s="160"/>
      <c r="AB73" s="160"/>
      <c r="AC73" s="160"/>
      <c r="AD73" s="175" t="s">
        <v>5</v>
      </c>
      <c r="AE73" s="175"/>
      <c r="AF73" s="175"/>
      <c r="AG73" s="175"/>
      <c r="AH73" s="175"/>
      <c r="AI73" s="175"/>
      <c r="AJ73" s="175"/>
      <c r="AK73" s="175"/>
      <c r="AL73" s="175"/>
      <c r="AM73" s="175"/>
      <c r="AN73" s="175"/>
      <c r="AO73" s="175"/>
      <c r="AP73" s="175"/>
      <c r="AQ73" s="175"/>
      <c r="AR73" s="175"/>
      <c r="AS73" s="175"/>
      <c r="AT73" s="176" t="s">
        <v>6</v>
      </c>
      <c r="AU73" s="176"/>
      <c r="AV73" s="176"/>
      <c r="AW73" s="176"/>
      <c r="AX73" s="62" t="s">
        <v>3</v>
      </c>
      <c r="AY73" s="9" t="s">
        <v>40</v>
      </c>
      <c r="AZ73" s="5"/>
    </row>
    <row r="74" spans="1:52" ht="18" customHeight="1">
      <c r="A74" s="3"/>
      <c r="B74" s="219">
        <v>15</v>
      </c>
      <c r="C74" s="177" t="s">
        <v>27</v>
      </c>
      <c r="D74" s="207">
        <v>0</v>
      </c>
      <c r="E74" s="207"/>
      <c r="F74" s="210"/>
      <c r="G74" s="210"/>
      <c r="H74" s="210"/>
      <c r="I74" s="11">
        <v>0</v>
      </c>
      <c r="J74" s="218">
        <v>1E-08</v>
      </c>
      <c r="K74" s="218"/>
      <c r="L74" s="218"/>
      <c r="M74" s="218"/>
      <c r="N74" s="205">
        <v>1</v>
      </c>
      <c r="O74" s="205"/>
      <c r="P74" s="205"/>
      <c r="Q74" s="205"/>
      <c r="R74" s="206">
        <v>1</v>
      </c>
      <c r="S74" s="206"/>
      <c r="T74" s="206"/>
      <c r="U74" s="206"/>
      <c r="V74" s="206">
        <v>1</v>
      </c>
      <c r="W74" s="206"/>
      <c r="X74" s="206"/>
      <c r="Y74" s="206"/>
      <c r="Z74" s="213">
        <v>2</v>
      </c>
      <c r="AA74" s="206"/>
      <c r="AB74" s="206"/>
      <c r="AC74" s="214"/>
      <c r="AD74" s="215">
        <v>2</v>
      </c>
      <c r="AE74" s="215"/>
      <c r="AF74" s="215"/>
      <c r="AG74" s="215"/>
      <c r="AH74" s="215">
        <v>2</v>
      </c>
      <c r="AI74" s="215"/>
      <c r="AJ74" s="215"/>
      <c r="AK74" s="215"/>
      <c r="AL74" s="215">
        <v>2</v>
      </c>
      <c r="AM74" s="215"/>
      <c r="AN74" s="215"/>
      <c r="AO74" s="215"/>
      <c r="AP74" s="215">
        <v>3</v>
      </c>
      <c r="AQ74" s="215"/>
      <c r="AR74" s="215"/>
      <c r="AS74" s="215"/>
      <c r="AT74" s="216">
        <v>3</v>
      </c>
      <c r="AU74" s="217"/>
      <c r="AV74" s="217"/>
      <c r="AW74" s="217"/>
      <c r="AX74" s="105">
        <f>IF(F74="","",IF(F74&gt;=3,100,IF(F74&gt;=2,50,IF(F74&gt;1,25,0))))</f>
      </c>
      <c r="AY74" s="105">
        <f>IF(G74="","",IF(G74&gt;=3,100,IF(G74&gt;=2,50,IF(G74&gt;1,25,0))))</f>
      </c>
      <c r="AZ74" s="5"/>
    </row>
    <row r="75" spans="1:52" ht="3.75" customHeight="1">
      <c r="A75" s="3"/>
      <c r="B75" s="220"/>
      <c r="C75" s="178"/>
      <c r="D75" s="208"/>
      <c r="E75" s="208"/>
      <c r="F75" s="211"/>
      <c r="G75" s="211"/>
      <c r="H75" s="211"/>
      <c r="I75" s="12"/>
      <c r="J75" s="13"/>
      <c r="K75" s="14"/>
      <c r="L75" s="14"/>
      <c r="M75" s="15"/>
      <c r="N75" s="13"/>
      <c r="O75" s="14"/>
      <c r="P75" s="14"/>
      <c r="Q75" s="15"/>
      <c r="R75" s="16"/>
      <c r="S75" s="17"/>
      <c r="T75" s="17"/>
      <c r="U75" s="18"/>
      <c r="V75" s="16"/>
      <c r="W75" s="17"/>
      <c r="X75" s="17"/>
      <c r="Y75" s="18"/>
      <c r="Z75" s="16"/>
      <c r="AA75" s="17"/>
      <c r="AB75" s="17"/>
      <c r="AC75" s="18"/>
      <c r="AD75" s="19"/>
      <c r="AE75" s="20"/>
      <c r="AF75" s="20"/>
      <c r="AG75" s="21"/>
      <c r="AH75" s="19"/>
      <c r="AI75" s="20"/>
      <c r="AJ75" s="20"/>
      <c r="AK75" s="21"/>
      <c r="AL75" s="19"/>
      <c r="AM75" s="20"/>
      <c r="AN75" s="20"/>
      <c r="AO75" s="21"/>
      <c r="AP75" s="19"/>
      <c r="AQ75" s="20"/>
      <c r="AR75" s="20"/>
      <c r="AS75" s="21"/>
      <c r="AT75" s="22"/>
      <c r="AU75" s="23"/>
      <c r="AV75" s="23"/>
      <c r="AW75" s="24"/>
      <c r="AX75" s="106"/>
      <c r="AY75" s="106"/>
      <c r="AZ75" s="5"/>
    </row>
    <row r="76" spans="1:52" ht="3.75" customHeight="1">
      <c r="A76" s="3"/>
      <c r="B76" s="220"/>
      <c r="C76" s="178"/>
      <c r="D76" s="209"/>
      <c r="E76" s="208"/>
      <c r="F76" s="211"/>
      <c r="G76" s="211"/>
      <c r="H76" s="211"/>
      <c r="I76" s="25"/>
      <c r="J76" s="13"/>
      <c r="K76" s="14"/>
      <c r="L76" s="14"/>
      <c r="M76" s="15"/>
      <c r="N76" s="13"/>
      <c r="O76" s="14"/>
      <c r="P76" s="14"/>
      <c r="Q76" s="15"/>
      <c r="R76" s="16"/>
      <c r="S76" s="17"/>
      <c r="T76" s="17"/>
      <c r="U76" s="17"/>
      <c r="V76" s="16"/>
      <c r="W76" s="17"/>
      <c r="X76" s="17"/>
      <c r="Y76" s="17"/>
      <c r="Z76" s="16"/>
      <c r="AA76" s="17"/>
      <c r="AB76" s="17"/>
      <c r="AC76" s="17"/>
      <c r="AD76" s="19"/>
      <c r="AE76" s="20"/>
      <c r="AF76" s="20"/>
      <c r="AG76" s="20"/>
      <c r="AH76" s="19"/>
      <c r="AI76" s="20"/>
      <c r="AJ76" s="20"/>
      <c r="AK76" s="20"/>
      <c r="AL76" s="19"/>
      <c r="AM76" s="20"/>
      <c r="AN76" s="20"/>
      <c r="AO76" s="20"/>
      <c r="AP76" s="19"/>
      <c r="AQ76" s="20"/>
      <c r="AR76" s="20"/>
      <c r="AS76" s="20"/>
      <c r="AT76" s="22"/>
      <c r="AU76" s="23"/>
      <c r="AV76" s="23"/>
      <c r="AW76" s="24"/>
      <c r="AX76" s="106"/>
      <c r="AY76" s="106"/>
      <c r="AZ76" s="5"/>
    </row>
    <row r="77" spans="1:52" ht="3.75" customHeight="1">
      <c r="A77" s="3"/>
      <c r="B77" s="221"/>
      <c r="C77" s="179"/>
      <c r="D77" s="88"/>
      <c r="E77" s="209"/>
      <c r="F77" s="212"/>
      <c r="G77" s="212"/>
      <c r="H77" s="212"/>
      <c r="I77" s="25"/>
      <c r="J77" s="26"/>
      <c r="K77" s="27"/>
      <c r="L77" s="27"/>
      <c r="M77" s="28"/>
      <c r="N77" s="26"/>
      <c r="O77" s="27"/>
      <c r="P77" s="27"/>
      <c r="Q77" s="28"/>
      <c r="R77" s="29"/>
      <c r="S77" s="30"/>
      <c r="T77" s="30"/>
      <c r="U77" s="30"/>
      <c r="V77" s="29"/>
      <c r="W77" s="30"/>
      <c r="X77" s="30"/>
      <c r="Y77" s="30"/>
      <c r="Z77" s="29"/>
      <c r="AA77" s="30"/>
      <c r="AB77" s="30"/>
      <c r="AC77" s="30"/>
      <c r="AD77" s="32"/>
      <c r="AE77" s="33"/>
      <c r="AF77" s="33"/>
      <c r="AG77" s="33"/>
      <c r="AH77" s="32"/>
      <c r="AI77" s="33"/>
      <c r="AJ77" s="33"/>
      <c r="AK77" s="33"/>
      <c r="AL77" s="32"/>
      <c r="AM77" s="33"/>
      <c r="AN77" s="33"/>
      <c r="AO77" s="33"/>
      <c r="AP77" s="32"/>
      <c r="AQ77" s="33"/>
      <c r="AR77" s="33"/>
      <c r="AS77" s="33"/>
      <c r="AT77" s="35"/>
      <c r="AU77" s="36"/>
      <c r="AV77" s="36"/>
      <c r="AW77" s="36"/>
      <c r="AX77" s="107"/>
      <c r="AY77" s="107"/>
      <c r="AZ77" s="5"/>
    </row>
    <row r="78" spans="1:52" ht="18" customHeight="1">
      <c r="A78" s="3"/>
      <c r="B78" s="219">
        <v>16</v>
      </c>
      <c r="C78" s="177" t="s">
        <v>28</v>
      </c>
      <c r="D78" s="150" t="e">
        <f>#REF!</f>
        <v>#REF!</v>
      </c>
      <c r="E78" s="132"/>
      <c r="F78" s="132"/>
      <c r="G78" s="122"/>
      <c r="H78" s="122"/>
      <c r="I78" s="38">
        <v>0</v>
      </c>
      <c r="J78" s="180">
        <v>5</v>
      </c>
      <c r="K78" s="180"/>
      <c r="L78" s="180"/>
      <c r="M78" s="180"/>
      <c r="N78" s="180">
        <v>10</v>
      </c>
      <c r="O78" s="180"/>
      <c r="P78" s="180"/>
      <c r="Q78" s="180"/>
      <c r="R78" s="181">
        <v>12.33333333</v>
      </c>
      <c r="S78" s="181"/>
      <c r="T78" s="181"/>
      <c r="U78" s="181"/>
      <c r="V78" s="181">
        <v>14.66666667</v>
      </c>
      <c r="W78" s="181"/>
      <c r="X78" s="181"/>
      <c r="Y78" s="181"/>
      <c r="Z78" s="146">
        <v>17</v>
      </c>
      <c r="AA78" s="181"/>
      <c r="AB78" s="181"/>
      <c r="AC78" s="144"/>
      <c r="AD78" s="182">
        <v>20.25</v>
      </c>
      <c r="AE78" s="182"/>
      <c r="AF78" s="182"/>
      <c r="AG78" s="182"/>
      <c r="AH78" s="182">
        <v>23.5</v>
      </c>
      <c r="AI78" s="182"/>
      <c r="AJ78" s="182"/>
      <c r="AK78" s="182"/>
      <c r="AL78" s="182">
        <v>26.75</v>
      </c>
      <c r="AM78" s="182"/>
      <c r="AN78" s="182"/>
      <c r="AO78" s="182"/>
      <c r="AP78" s="182">
        <v>30</v>
      </c>
      <c r="AQ78" s="182"/>
      <c r="AR78" s="182"/>
      <c r="AS78" s="182"/>
      <c r="AT78" s="183">
        <v>40</v>
      </c>
      <c r="AU78" s="184"/>
      <c r="AV78" s="184"/>
      <c r="AW78" s="184"/>
      <c r="AX78" s="105">
        <f>IF(E78=0,"",IF(OR(F78&gt;=30,F78-E78&gt;=3),100,IF(OR(F78&gt;=17,F78-E78&gt;=2),50,IF(OR(F78&gt;=10,F78-E78&gt;=1),25,0))))</f>
      </c>
      <c r="AY78" s="105">
        <f>IF(G78=0,"",IF(OR(G78&gt;=30,G78-F78&gt;=3),100,IF(OR(G78&gt;=17,G78-F78&gt;=2),50,IF(OR(G78&gt;=10,G78-F78&gt;=1),25,0))))</f>
      </c>
      <c r="AZ78" s="5"/>
    </row>
    <row r="79" spans="1:52" ht="3.75" customHeight="1">
      <c r="A79" s="3"/>
      <c r="B79" s="220"/>
      <c r="C79" s="178"/>
      <c r="D79" s="151"/>
      <c r="E79" s="133"/>
      <c r="F79" s="133"/>
      <c r="G79" s="123"/>
      <c r="H79" s="123"/>
      <c r="I79" s="12"/>
      <c r="J79" s="39"/>
      <c r="K79" s="40"/>
      <c r="L79" s="40"/>
      <c r="M79" s="41"/>
      <c r="N79" s="39"/>
      <c r="O79" s="40"/>
      <c r="P79" s="40"/>
      <c r="Q79" s="41"/>
      <c r="R79" s="16"/>
      <c r="S79" s="17"/>
      <c r="T79" s="17"/>
      <c r="U79" s="18"/>
      <c r="V79" s="16"/>
      <c r="W79" s="17"/>
      <c r="X79" s="17"/>
      <c r="Y79" s="18"/>
      <c r="Z79" s="16"/>
      <c r="AA79" s="17"/>
      <c r="AB79" s="17"/>
      <c r="AC79" s="18"/>
      <c r="AD79" s="19"/>
      <c r="AE79" s="20"/>
      <c r="AF79" s="20"/>
      <c r="AG79" s="21"/>
      <c r="AH79" s="19"/>
      <c r="AI79" s="20"/>
      <c r="AJ79" s="20"/>
      <c r="AK79" s="21"/>
      <c r="AL79" s="19"/>
      <c r="AM79" s="20"/>
      <c r="AN79" s="20"/>
      <c r="AO79" s="21"/>
      <c r="AP79" s="19"/>
      <c r="AQ79" s="20"/>
      <c r="AR79" s="20"/>
      <c r="AS79" s="21"/>
      <c r="AT79" s="22"/>
      <c r="AU79" s="23"/>
      <c r="AV79" s="23"/>
      <c r="AW79" s="24"/>
      <c r="AX79" s="106"/>
      <c r="AY79" s="106"/>
      <c r="AZ79" s="5"/>
    </row>
    <row r="80" spans="1:52" ht="3.75" customHeight="1">
      <c r="A80" s="3"/>
      <c r="B80" s="220"/>
      <c r="C80" s="178"/>
      <c r="D80" s="152"/>
      <c r="E80" s="133"/>
      <c r="F80" s="133"/>
      <c r="G80" s="123"/>
      <c r="H80" s="123"/>
      <c r="I80" s="25"/>
      <c r="J80" s="13"/>
      <c r="K80" s="14"/>
      <c r="L80" s="14"/>
      <c r="M80" s="15"/>
      <c r="N80" s="13"/>
      <c r="O80" s="14"/>
      <c r="P80" s="14"/>
      <c r="Q80" s="15"/>
      <c r="R80" s="16"/>
      <c r="S80" s="17"/>
      <c r="T80" s="17"/>
      <c r="U80" s="17"/>
      <c r="V80" s="16"/>
      <c r="W80" s="17"/>
      <c r="X80" s="17"/>
      <c r="Y80" s="17"/>
      <c r="Z80" s="16"/>
      <c r="AA80" s="17"/>
      <c r="AB80" s="17"/>
      <c r="AC80" s="17"/>
      <c r="AD80" s="19"/>
      <c r="AE80" s="20"/>
      <c r="AF80" s="20"/>
      <c r="AG80" s="20"/>
      <c r="AH80" s="19"/>
      <c r="AI80" s="20"/>
      <c r="AJ80" s="20"/>
      <c r="AK80" s="20"/>
      <c r="AL80" s="19"/>
      <c r="AM80" s="20"/>
      <c r="AN80" s="20"/>
      <c r="AO80" s="20"/>
      <c r="AP80" s="19"/>
      <c r="AQ80" s="20"/>
      <c r="AR80" s="20"/>
      <c r="AS80" s="20"/>
      <c r="AT80" s="22"/>
      <c r="AU80" s="23"/>
      <c r="AV80" s="23"/>
      <c r="AW80" s="24"/>
      <c r="AX80" s="106"/>
      <c r="AY80" s="106"/>
      <c r="AZ80" s="5"/>
    </row>
    <row r="81" spans="1:52" ht="3.75" customHeight="1">
      <c r="A81" s="3"/>
      <c r="B81" s="221"/>
      <c r="C81" s="179"/>
      <c r="D81" s="86"/>
      <c r="E81" s="134"/>
      <c r="F81" s="134"/>
      <c r="G81" s="124"/>
      <c r="H81" s="124"/>
      <c r="I81" s="25"/>
      <c r="J81" s="26"/>
      <c r="K81" s="27"/>
      <c r="L81" s="27"/>
      <c r="M81" s="28"/>
      <c r="N81" s="26"/>
      <c r="O81" s="27"/>
      <c r="P81" s="27"/>
      <c r="Q81" s="28"/>
      <c r="R81" s="29"/>
      <c r="S81" s="30"/>
      <c r="T81" s="30"/>
      <c r="U81" s="30"/>
      <c r="V81" s="29"/>
      <c r="W81" s="30"/>
      <c r="X81" s="30"/>
      <c r="Y81" s="30"/>
      <c r="Z81" s="29"/>
      <c r="AA81" s="30"/>
      <c r="AB81" s="30"/>
      <c r="AC81" s="30"/>
      <c r="AD81" s="32"/>
      <c r="AE81" s="33"/>
      <c r="AF81" s="33"/>
      <c r="AG81" s="33"/>
      <c r="AH81" s="32"/>
      <c r="AI81" s="33"/>
      <c r="AJ81" s="33"/>
      <c r="AK81" s="33"/>
      <c r="AL81" s="32"/>
      <c r="AM81" s="33"/>
      <c r="AN81" s="33"/>
      <c r="AO81" s="33"/>
      <c r="AP81" s="32"/>
      <c r="AQ81" s="33"/>
      <c r="AR81" s="33"/>
      <c r="AS81" s="33"/>
      <c r="AT81" s="35"/>
      <c r="AU81" s="36"/>
      <c r="AV81" s="36"/>
      <c r="AW81" s="36"/>
      <c r="AX81" s="107"/>
      <c r="AY81" s="107"/>
      <c r="AZ81" s="5"/>
    </row>
    <row r="82" spans="1:52" ht="18" customHeight="1">
      <c r="A82" s="3"/>
      <c r="B82" s="219">
        <v>17</v>
      </c>
      <c r="C82" s="177" t="s">
        <v>29</v>
      </c>
      <c r="D82" s="147" t="e">
        <f>100*#REF!</f>
        <v>#REF!</v>
      </c>
      <c r="E82" s="132"/>
      <c r="F82" s="132"/>
      <c r="G82" s="122"/>
      <c r="H82" s="122"/>
      <c r="I82" s="38">
        <v>0</v>
      </c>
      <c r="J82" s="180">
        <v>10</v>
      </c>
      <c r="K82" s="180"/>
      <c r="L82" s="180"/>
      <c r="M82" s="180"/>
      <c r="N82" s="180">
        <v>18</v>
      </c>
      <c r="O82" s="180"/>
      <c r="P82" s="180"/>
      <c r="Q82" s="180"/>
      <c r="R82" s="181">
        <v>20.333333</v>
      </c>
      <c r="S82" s="181"/>
      <c r="T82" s="181"/>
      <c r="U82" s="181"/>
      <c r="V82" s="181">
        <v>22.66666667</v>
      </c>
      <c r="W82" s="181"/>
      <c r="X82" s="181"/>
      <c r="Y82" s="181"/>
      <c r="Z82" s="146">
        <v>25</v>
      </c>
      <c r="AA82" s="181"/>
      <c r="AB82" s="181"/>
      <c r="AC82" s="144"/>
      <c r="AD82" s="182">
        <v>28.75</v>
      </c>
      <c r="AE82" s="182"/>
      <c r="AF82" s="182"/>
      <c r="AG82" s="182"/>
      <c r="AH82" s="182">
        <v>32.5</v>
      </c>
      <c r="AI82" s="182"/>
      <c r="AJ82" s="182"/>
      <c r="AK82" s="182"/>
      <c r="AL82" s="182">
        <v>36.25</v>
      </c>
      <c r="AM82" s="182"/>
      <c r="AN82" s="182"/>
      <c r="AO82" s="182"/>
      <c r="AP82" s="182">
        <v>40</v>
      </c>
      <c r="AQ82" s="182"/>
      <c r="AR82" s="182"/>
      <c r="AS82" s="182"/>
      <c r="AT82" s="183">
        <v>60</v>
      </c>
      <c r="AU82" s="184"/>
      <c r="AV82" s="184"/>
      <c r="AW82" s="185"/>
      <c r="AX82" s="105">
        <f>IF(E82=0,"",IF(F82&gt;=40,100,IF(F82&gt;=25,IF(F82-E82&gt;=2,100,50),IF(F82&gt;=18,IF(F82-E82&gt;=2,50,25),IF(F82-E82&gt;=2,25,0)))))</f>
      </c>
      <c r="AY82" s="105">
        <f>IF(G82=0,"",IF(G82&gt;=40,100,IF(G82&gt;=25,IF(G82-F82&gt;=2,100,50),IF(G82&gt;=18,IF(G82-F82&gt;=2,50,25),IF(G82-F82&gt;=2,25,0)))))</f>
      </c>
      <c r="AZ82" s="5"/>
    </row>
    <row r="83" spans="1:52" ht="3.75" customHeight="1">
      <c r="A83" s="3"/>
      <c r="B83" s="220"/>
      <c r="C83" s="178"/>
      <c r="D83" s="148"/>
      <c r="E83" s="133"/>
      <c r="F83" s="133"/>
      <c r="G83" s="123"/>
      <c r="H83" s="123"/>
      <c r="I83" s="12"/>
      <c r="J83" s="39"/>
      <c r="K83" s="40"/>
      <c r="L83" s="40"/>
      <c r="M83" s="41"/>
      <c r="N83" s="39"/>
      <c r="O83" s="40"/>
      <c r="P83" s="40"/>
      <c r="Q83" s="41"/>
      <c r="R83" s="16"/>
      <c r="S83" s="17"/>
      <c r="T83" s="17"/>
      <c r="U83" s="18"/>
      <c r="V83" s="16"/>
      <c r="W83" s="17"/>
      <c r="X83" s="17"/>
      <c r="Y83" s="18"/>
      <c r="Z83" s="16"/>
      <c r="AA83" s="17"/>
      <c r="AB83" s="17"/>
      <c r="AC83" s="18"/>
      <c r="AD83" s="19"/>
      <c r="AE83" s="20"/>
      <c r="AF83" s="20"/>
      <c r="AG83" s="21"/>
      <c r="AH83" s="19"/>
      <c r="AI83" s="20"/>
      <c r="AJ83" s="20"/>
      <c r="AK83" s="21"/>
      <c r="AL83" s="19"/>
      <c r="AM83" s="20"/>
      <c r="AN83" s="20"/>
      <c r="AO83" s="21"/>
      <c r="AP83" s="19"/>
      <c r="AQ83" s="20"/>
      <c r="AR83" s="20"/>
      <c r="AS83" s="21"/>
      <c r="AT83" s="22"/>
      <c r="AU83" s="23"/>
      <c r="AV83" s="23"/>
      <c r="AW83" s="23"/>
      <c r="AX83" s="106"/>
      <c r="AY83" s="106"/>
      <c r="AZ83" s="5"/>
    </row>
    <row r="84" spans="1:52" ht="3.75" customHeight="1">
      <c r="A84" s="3"/>
      <c r="B84" s="220"/>
      <c r="C84" s="178"/>
      <c r="D84" s="149"/>
      <c r="E84" s="133"/>
      <c r="F84" s="133"/>
      <c r="G84" s="123"/>
      <c r="H84" s="123"/>
      <c r="I84" s="25"/>
      <c r="J84" s="13"/>
      <c r="K84" s="14"/>
      <c r="L84" s="14"/>
      <c r="M84" s="15"/>
      <c r="N84" s="13"/>
      <c r="O84" s="14"/>
      <c r="P84" s="14"/>
      <c r="Q84" s="15"/>
      <c r="R84" s="16"/>
      <c r="S84" s="17"/>
      <c r="T84" s="17"/>
      <c r="U84" s="17"/>
      <c r="V84" s="16"/>
      <c r="W84" s="17"/>
      <c r="X84" s="17"/>
      <c r="Y84" s="17"/>
      <c r="Z84" s="16"/>
      <c r="AA84" s="17"/>
      <c r="AB84" s="17"/>
      <c r="AC84" s="17"/>
      <c r="AD84" s="19"/>
      <c r="AE84" s="20"/>
      <c r="AF84" s="20"/>
      <c r="AG84" s="20"/>
      <c r="AH84" s="19"/>
      <c r="AI84" s="20"/>
      <c r="AJ84" s="20"/>
      <c r="AK84" s="20"/>
      <c r="AL84" s="19"/>
      <c r="AM84" s="20"/>
      <c r="AN84" s="20"/>
      <c r="AO84" s="20"/>
      <c r="AP84" s="19"/>
      <c r="AQ84" s="20"/>
      <c r="AR84" s="20"/>
      <c r="AS84" s="20"/>
      <c r="AT84" s="22"/>
      <c r="AU84" s="23"/>
      <c r="AV84" s="23"/>
      <c r="AW84" s="23"/>
      <c r="AX84" s="106"/>
      <c r="AY84" s="106"/>
      <c r="AZ84" s="5"/>
    </row>
    <row r="85" spans="1:52" ht="3.75" customHeight="1">
      <c r="A85" s="3"/>
      <c r="B85" s="221"/>
      <c r="C85" s="179"/>
      <c r="D85" s="94"/>
      <c r="E85" s="134"/>
      <c r="F85" s="134"/>
      <c r="G85" s="124"/>
      <c r="H85" s="124"/>
      <c r="I85" s="95"/>
      <c r="J85" s="26"/>
      <c r="K85" s="27"/>
      <c r="L85" s="27"/>
      <c r="M85" s="28"/>
      <c r="N85" s="26"/>
      <c r="O85" s="27"/>
      <c r="P85" s="27"/>
      <c r="Q85" s="28"/>
      <c r="R85" s="29"/>
      <c r="S85" s="30"/>
      <c r="T85" s="30"/>
      <c r="U85" s="30"/>
      <c r="V85" s="29"/>
      <c r="W85" s="30"/>
      <c r="X85" s="30"/>
      <c r="Y85" s="30"/>
      <c r="Z85" s="29"/>
      <c r="AA85" s="30"/>
      <c r="AB85" s="30"/>
      <c r="AC85" s="30"/>
      <c r="AD85" s="32"/>
      <c r="AE85" s="33"/>
      <c r="AF85" s="33"/>
      <c r="AG85" s="33"/>
      <c r="AH85" s="32"/>
      <c r="AI85" s="33"/>
      <c r="AJ85" s="33"/>
      <c r="AK85" s="33"/>
      <c r="AL85" s="32"/>
      <c r="AM85" s="33"/>
      <c r="AN85" s="33"/>
      <c r="AO85" s="33"/>
      <c r="AP85" s="32"/>
      <c r="AQ85" s="33"/>
      <c r="AR85" s="33"/>
      <c r="AS85" s="33"/>
      <c r="AT85" s="35"/>
      <c r="AU85" s="36"/>
      <c r="AV85" s="36"/>
      <c r="AW85" s="36"/>
      <c r="AX85" s="107"/>
      <c r="AY85" s="107"/>
      <c r="AZ85" s="5"/>
    </row>
    <row r="86" spans="1:52" ht="10.5" customHeight="1">
      <c r="A86" s="3"/>
      <c r="B86" s="4"/>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64"/>
      <c r="AY86" s="64"/>
      <c r="AZ86" s="5"/>
    </row>
    <row r="87" spans="1:52" ht="18" customHeight="1">
      <c r="A87" s="3"/>
      <c r="B87" s="227" t="s">
        <v>30</v>
      </c>
      <c r="C87" s="228"/>
      <c r="D87" s="81"/>
      <c r="E87" s="237" t="s">
        <v>39</v>
      </c>
      <c r="F87" s="238"/>
      <c r="G87" s="238"/>
      <c r="H87" s="238"/>
      <c r="I87" s="238"/>
      <c r="J87" s="238"/>
      <c r="K87" s="238"/>
      <c r="L87" s="238"/>
      <c r="M87" s="238"/>
      <c r="N87" s="238"/>
      <c r="O87" s="238"/>
      <c r="P87" s="238"/>
      <c r="Q87" s="90"/>
      <c r="R87" s="235" t="s">
        <v>38</v>
      </c>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6"/>
      <c r="AX87" s="65">
        <f>IF(F10="",0,AX10+AX14+AX18+AX24+AX28+AX32+AX38+AX42+AX46+AX50+AX54+AX60+AX64+AX68+AX74+AX78+AX82)</f>
        <v>0</v>
      </c>
      <c r="AY87" s="65">
        <f>IF(AY10="",0,AY10+AY14+AY18+AY24+AY28+AY32+AY38+AY42+AY46+AY50+AY54+AY60+AY64+AY68+AY74+AY78+AY82)</f>
        <v>0</v>
      </c>
      <c r="AZ87" s="5"/>
    </row>
    <row r="88" spans="1:52" ht="6" customHeight="1" thickBot="1">
      <c r="A88" s="6"/>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8"/>
    </row>
  </sheetData>
  <sheetProtection sheet="1" objects="1" scenarios="1" selectLockedCells="1"/>
  <mergeCells count="359">
    <mergeCell ref="AX24:AX27"/>
    <mergeCell ref="AX28:AX31"/>
    <mergeCell ref="AX32:AX35"/>
    <mergeCell ref="AX38:AX41"/>
    <mergeCell ref="AX42:AX45"/>
    <mergeCell ref="AX46:AX49"/>
    <mergeCell ref="F42:F45"/>
    <mergeCell ref="F46:F49"/>
    <mergeCell ref="F50:F53"/>
    <mergeCell ref="F54:F57"/>
    <mergeCell ref="F60:F63"/>
    <mergeCell ref="F64:F67"/>
    <mergeCell ref="C82:C85"/>
    <mergeCell ref="E38:E41"/>
    <mergeCell ref="E42:E45"/>
    <mergeCell ref="E46:E49"/>
    <mergeCell ref="E50:E53"/>
    <mergeCell ref="E54:E57"/>
    <mergeCell ref="E60:E63"/>
    <mergeCell ref="E64:E67"/>
    <mergeCell ref="E68:E71"/>
    <mergeCell ref="B78:B81"/>
    <mergeCell ref="B82:B85"/>
    <mergeCell ref="C46:C49"/>
    <mergeCell ref="C50:C53"/>
    <mergeCell ref="C54:C57"/>
    <mergeCell ref="C60:C63"/>
    <mergeCell ref="C64:C67"/>
    <mergeCell ref="C68:C71"/>
    <mergeCell ref="C74:C77"/>
    <mergeCell ref="C78:C81"/>
    <mergeCell ref="H64:H67"/>
    <mergeCell ref="G68:G71"/>
    <mergeCell ref="H68:H71"/>
    <mergeCell ref="G74:G77"/>
    <mergeCell ref="H74:H77"/>
    <mergeCell ref="B74:B77"/>
    <mergeCell ref="F68:F71"/>
    <mergeCell ref="H46:H49"/>
    <mergeCell ref="G60:G63"/>
    <mergeCell ref="H60:H63"/>
    <mergeCell ref="G50:G53"/>
    <mergeCell ref="H50:H53"/>
    <mergeCell ref="G54:G57"/>
    <mergeCell ref="H54:H57"/>
    <mergeCell ref="C18:C21"/>
    <mergeCell ref="B18:B21"/>
    <mergeCell ref="H28:H31"/>
    <mergeCell ref="G32:G35"/>
    <mergeCell ref="H32:H35"/>
    <mergeCell ref="G38:G41"/>
    <mergeCell ref="H38:H41"/>
    <mergeCell ref="H2:AY2"/>
    <mergeCell ref="H3:AY3"/>
    <mergeCell ref="H4:AY5"/>
    <mergeCell ref="H6:AY6"/>
    <mergeCell ref="R87:AW87"/>
    <mergeCell ref="E87:P87"/>
    <mergeCell ref="E14:E17"/>
    <mergeCell ref="F14:F17"/>
    <mergeCell ref="G14:G17"/>
    <mergeCell ref="H14:H17"/>
    <mergeCell ref="AY14:AY17"/>
    <mergeCell ref="AX18:AX21"/>
    <mergeCell ref="AY18:AY21"/>
    <mergeCell ref="B24:B27"/>
    <mergeCell ref="B28:B31"/>
    <mergeCell ref="B32:B35"/>
    <mergeCell ref="C24:C27"/>
    <mergeCell ref="C28:C31"/>
    <mergeCell ref="B14:B17"/>
    <mergeCell ref="C14:C17"/>
    <mergeCell ref="B4:C4"/>
    <mergeCell ref="B5:C5"/>
    <mergeCell ref="B6:C6"/>
    <mergeCell ref="B23:C23"/>
    <mergeCell ref="B87:C87"/>
    <mergeCell ref="AX14:AX17"/>
    <mergeCell ref="H18:H21"/>
    <mergeCell ref="G18:G21"/>
    <mergeCell ref="F18:F21"/>
    <mergeCell ref="E18:E21"/>
    <mergeCell ref="B38:B41"/>
    <mergeCell ref="B42:B45"/>
    <mergeCell ref="B46:B49"/>
    <mergeCell ref="B59:C59"/>
    <mergeCell ref="B73:C73"/>
    <mergeCell ref="B54:B57"/>
    <mergeCell ref="B60:B63"/>
    <mergeCell ref="B64:B67"/>
    <mergeCell ref="B68:B71"/>
    <mergeCell ref="J68:M68"/>
    <mergeCell ref="N68:Q68"/>
    <mergeCell ref="N82:Q82"/>
    <mergeCell ref="B50:B53"/>
    <mergeCell ref="B9:C9"/>
    <mergeCell ref="B10:B13"/>
    <mergeCell ref="C32:C35"/>
    <mergeCell ref="C42:C45"/>
    <mergeCell ref="C10:C13"/>
    <mergeCell ref="B37:C37"/>
    <mergeCell ref="AT82:AW82"/>
    <mergeCell ref="AX82:AX85"/>
    <mergeCell ref="AY82:AY85"/>
    <mergeCell ref="E24:E27"/>
    <mergeCell ref="E28:E31"/>
    <mergeCell ref="E32:E35"/>
    <mergeCell ref="J82:M82"/>
    <mergeCell ref="J78:M78"/>
    <mergeCell ref="J74:M74"/>
    <mergeCell ref="J73:Q73"/>
    <mergeCell ref="D82:D84"/>
    <mergeCell ref="G82:G85"/>
    <mergeCell ref="H82:H85"/>
    <mergeCell ref="E82:E85"/>
    <mergeCell ref="F82:F85"/>
    <mergeCell ref="Z82:AC82"/>
    <mergeCell ref="AP78:AS78"/>
    <mergeCell ref="AT78:AW78"/>
    <mergeCell ref="AX78:AX81"/>
    <mergeCell ref="AY78:AY81"/>
    <mergeCell ref="R82:U82"/>
    <mergeCell ref="V82:Y82"/>
    <mergeCell ref="AD82:AG82"/>
    <mergeCell ref="AH82:AK82"/>
    <mergeCell ref="AL82:AO82"/>
    <mergeCell ref="AP82:AS82"/>
    <mergeCell ref="D78:D80"/>
    <mergeCell ref="G78:G81"/>
    <mergeCell ref="H78:H81"/>
    <mergeCell ref="E78:E81"/>
    <mergeCell ref="Z78:AC78"/>
    <mergeCell ref="AD78:AG78"/>
    <mergeCell ref="F78:F81"/>
    <mergeCell ref="AL74:AO74"/>
    <mergeCell ref="AP74:AS74"/>
    <mergeCell ref="AT74:AW74"/>
    <mergeCell ref="AX74:AX77"/>
    <mergeCell ref="AY74:AY77"/>
    <mergeCell ref="N78:Q78"/>
    <mergeCell ref="R78:U78"/>
    <mergeCell ref="V78:Y78"/>
    <mergeCell ref="AH78:AK78"/>
    <mergeCell ref="AL78:AO78"/>
    <mergeCell ref="AH68:AK68"/>
    <mergeCell ref="N74:Q74"/>
    <mergeCell ref="R74:U74"/>
    <mergeCell ref="V74:Y74"/>
    <mergeCell ref="D74:D76"/>
    <mergeCell ref="E74:E77"/>
    <mergeCell ref="F74:F77"/>
    <mergeCell ref="Z74:AC74"/>
    <mergeCell ref="AD74:AG74"/>
    <mergeCell ref="AH74:AK74"/>
    <mergeCell ref="D68:D70"/>
    <mergeCell ref="R73:AC73"/>
    <mergeCell ref="AD73:AS73"/>
    <mergeCell ref="AT73:AW73"/>
    <mergeCell ref="AP68:AS68"/>
    <mergeCell ref="AT68:AW68"/>
    <mergeCell ref="R68:U68"/>
    <mergeCell ref="V68:Y68"/>
    <mergeCell ref="Z68:AC68"/>
    <mergeCell ref="AD68:AG68"/>
    <mergeCell ref="AY28:AY31"/>
    <mergeCell ref="AY32:AY35"/>
    <mergeCell ref="AY38:AY41"/>
    <mergeCell ref="AY42:AY45"/>
    <mergeCell ref="AL68:AO68"/>
    <mergeCell ref="AX68:AX71"/>
    <mergeCell ref="AY68:AY71"/>
    <mergeCell ref="AX50:AX53"/>
    <mergeCell ref="AX54:AX57"/>
    <mergeCell ref="AL64:AO64"/>
    <mergeCell ref="AY64:AY67"/>
    <mergeCell ref="AP64:AS64"/>
    <mergeCell ref="AT64:AW64"/>
    <mergeCell ref="AX64:AX67"/>
    <mergeCell ref="AY46:AY49"/>
    <mergeCell ref="AY50:AY53"/>
    <mergeCell ref="AY54:AY57"/>
    <mergeCell ref="AY60:AY63"/>
    <mergeCell ref="N64:Q64"/>
    <mergeCell ref="R64:U64"/>
    <mergeCell ref="V64:Y64"/>
    <mergeCell ref="Z64:AC64"/>
    <mergeCell ref="AD64:AG64"/>
    <mergeCell ref="AH64:AK64"/>
    <mergeCell ref="D64:D66"/>
    <mergeCell ref="G64:G67"/>
    <mergeCell ref="AP60:AS60"/>
    <mergeCell ref="AT60:AW60"/>
    <mergeCell ref="J60:M60"/>
    <mergeCell ref="N60:Q60"/>
    <mergeCell ref="R60:U60"/>
    <mergeCell ref="V60:Y60"/>
    <mergeCell ref="D60:D62"/>
    <mergeCell ref="J64:M64"/>
    <mergeCell ref="J59:Q59"/>
    <mergeCell ref="R59:AC59"/>
    <mergeCell ref="AD59:AS59"/>
    <mergeCell ref="AT59:AW59"/>
    <mergeCell ref="AX60:AX63"/>
    <mergeCell ref="Z60:AC60"/>
    <mergeCell ref="AD60:AG60"/>
    <mergeCell ref="AH60:AK60"/>
    <mergeCell ref="AL60:AO60"/>
    <mergeCell ref="J54:M54"/>
    <mergeCell ref="N54:Q54"/>
    <mergeCell ref="R54:U54"/>
    <mergeCell ref="V54:Y54"/>
    <mergeCell ref="AP54:AS54"/>
    <mergeCell ref="AT54:AW54"/>
    <mergeCell ref="Z54:AC54"/>
    <mergeCell ref="AD54:AG54"/>
    <mergeCell ref="AH54:AK54"/>
    <mergeCell ref="AL54:AO54"/>
    <mergeCell ref="D54:D56"/>
    <mergeCell ref="AP50:AS50"/>
    <mergeCell ref="AT50:AW50"/>
    <mergeCell ref="Z50:AC50"/>
    <mergeCell ref="AD50:AG50"/>
    <mergeCell ref="AH50:AK50"/>
    <mergeCell ref="AL50:AO50"/>
    <mergeCell ref="J50:M50"/>
    <mergeCell ref="N50:Q50"/>
    <mergeCell ref="R50:U50"/>
    <mergeCell ref="V50:Y50"/>
    <mergeCell ref="D50:D52"/>
    <mergeCell ref="AP46:AS46"/>
    <mergeCell ref="AT46:AW46"/>
    <mergeCell ref="Z46:AC46"/>
    <mergeCell ref="AD46:AG46"/>
    <mergeCell ref="AH46:AK46"/>
    <mergeCell ref="AL46:AO46"/>
    <mergeCell ref="J46:M46"/>
    <mergeCell ref="N46:Q46"/>
    <mergeCell ref="D46:D48"/>
    <mergeCell ref="AP42:AS42"/>
    <mergeCell ref="J42:M42"/>
    <mergeCell ref="N42:Q42"/>
    <mergeCell ref="R42:U42"/>
    <mergeCell ref="V42:Y42"/>
    <mergeCell ref="D42:D44"/>
    <mergeCell ref="G42:G45"/>
    <mergeCell ref="H42:H45"/>
    <mergeCell ref="G46:G49"/>
    <mergeCell ref="AT42:AW42"/>
    <mergeCell ref="Z42:AC42"/>
    <mergeCell ref="AD42:AG42"/>
    <mergeCell ref="AH42:AK42"/>
    <mergeCell ref="AL42:AO42"/>
    <mergeCell ref="R46:U46"/>
    <mergeCell ref="V46:Y46"/>
    <mergeCell ref="AP38:AS38"/>
    <mergeCell ref="AT38:AW38"/>
    <mergeCell ref="Z38:AC38"/>
    <mergeCell ref="AD38:AG38"/>
    <mergeCell ref="AH38:AK38"/>
    <mergeCell ref="AL38:AO38"/>
    <mergeCell ref="D38:D40"/>
    <mergeCell ref="C38:C41"/>
    <mergeCell ref="J37:Q37"/>
    <mergeCell ref="R37:AC37"/>
    <mergeCell ref="J38:M38"/>
    <mergeCell ref="N38:Q38"/>
    <mergeCell ref="R38:U38"/>
    <mergeCell ref="V38:Y38"/>
    <mergeCell ref="F38:F41"/>
    <mergeCell ref="AD37:AS37"/>
    <mergeCell ref="AT37:AW37"/>
    <mergeCell ref="AP18:AS18"/>
    <mergeCell ref="AT18:AW18"/>
    <mergeCell ref="AD23:AS23"/>
    <mergeCell ref="AT23:AW23"/>
    <mergeCell ref="AP32:AS32"/>
    <mergeCell ref="AT32:AW32"/>
    <mergeCell ref="R18:U18"/>
    <mergeCell ref="V18:Y18"/>
    <mergeCell ref="Z18:AC18"/>
    <mergeCell ref="AD18:AG18"/>
    <mergeCell ref="AH18:AK18"/>
    <mergeCell ref="AL18:AO18"/>
    <mergeCell ref="J9:Q9"/>
    <mergeCell ref="AP14:AS14"/>
    <mergeCell ref="J14:M14"/>
    <mergeCell ref="N14:Q14"/>
    <mergeCell ref="R14:U14"/>
    <mergeCell ref="V14:Y14"/>
    <mergeCell ref="Z14:AC14"/>
    <mergeCell ref="AD14:AG14"/>
    <mergeCell ref="AH14:AK14"/>
    <mergeCell ref="AL14:AO14"/>
    <mergeCell ref="D10:D12"/>
    <mergeCell ref="D14:D16"/>
    <mergeCell ref="J23:Q23"/>
    <mergeCell ref="R23:AC23"/>
    <mergeCell ref="D18:D20"/>
    <mergeCell ref="E10:E13"/>
    <mergeCell ref="F10:F13"/>
    <mergeCell ref="G10:G13"/>
    <mergeCell ref="J18:M18"/>
    <mergeCell ref="N18:Q18"/>
    <mergeCell ref="F24:F27"/>
    <mergeCell ref="G24:G27"/>
    <mergeCell ref="R24:U24"/>
    <mergeCell ref="V24:Y24"/>
    <mergeCell ref="J24:M24"/>
    <mergeCell ref="N24:Q24"/>
    <mergeCell ref="AY24:AY27"/>
    <mergeCell ref="D28:D30"/>
    <mergeCell ref="F28:F31"/>
    <mergeCell ref="G28:G31"/>
    <mergeCell ref="Z28:AC28"/>
    <mergeCell ref="AD28:AG28"/>
    <mergeCell ref="AH28:AK28"/>
    <mergeCell ref="AL28:AO28"/>
    <mergeCell ref="AP28:AS28"/>
    <mergeCell ref="AT28:AW28"/>
    <mergeCell ref="AH32:AK32"/>
    <mergeCell ref="AL32:AO32"/>
    <mergeCell ref="D32:D34"/>
    <mergeCell ref="F32:F35"/>
    <mergeCell ref="R32:U32"/>
    <mergeCell ref="V32:Y32"/>
    <mergeCell ref="J32:M32"/>
    <mergeCell ref="N32:Q32"/>
    <mergeCell ref="J28:M28"/>
    <mergeCell ref="N28:Q28"/>
    <mergeCell ref="R28:U28"/>
    <mergeCell ref="V28:Y28"/>
    <mergeCell ref="Z32:AC32"/>
    <mergeCell ref="AD32:AG32"/>
    <mergeCell ref="D24:D26"/>
    <mergeCell ref="B7:C7"/>
    <mergeCell ref="R9:AC9"/>
    <mergeCell ref="AD9:AS9"/>
    <mergeCell ref="Z24:AC24"/>
    <mergeCell ref="AD24:AG24"/>
    <mergeCell ref="AH24:AK24"/>
    <mergeCell ref="AL24:AO24"/>
    <mergeCell ref="R10:U10"/>
    <mergeCell ref="AP10:AS10"/>
    <mergeCell ref="AT9:AW9"/>
    <mergeCell ref="AP24:AS24"/>
    <mergeCell ref="AT24:AW24"/>
    <mergeCell ref="H24:H27"/>
    <mergeCell ref="H10:H13"/>
    <mergeCell ref="AT14:AW14"/>
    <mergeCell ref="AT10:AW10"/>
    <mergeCell ref="Z10:AC10"/>
    <mergeCell ref="AD10:AG10"/>
    <mergeCell ref="AH10:AK10"/>
    <mergeCell ref="AX10:AX13"/>
    <mergeCell ref="AY10:AY13"/>
    <mergeCell ref="J10:M10"/>
    <mergeCell ref="N10:Q10"/>
    <mergeCell ref="AL10:AO10"/>
    <mergeCell ref="V10:Y10"/>
  </mergeCells>
  <conditionalFormatting sqref="J69 J75 J19 J25 J83 J33 J39 J43 J47 J51 J55 J79">
    <cfRule type="expression" priority="1" dxfId="126" stopIfTrue="1">
      <formula>$F18&gt;=I18+(J18-I18)/4</formula>
    </cfRule>
  </conditionalFormatting>
  <conditionalFormatting sqref="K75 K69 K19 K25 K79 K33 K39 K43 K47 K51 K55 K83">
    <cfRule type="expression" priority="2" dxfId="126" stopIfTrue="1">
      <formula>$F18&gt;=I18+(J18-I18)/2</formula>
    </cfRule>
  </conditionalFormatting>
  <conditionalFormatting sqref="L75 L69 L19 L25 L79 L33 L39 L43 L47 L51 L55 L83">
    <cfRule type="expression" priority="3" dxfId="126" stopIfTrue="1">
      <formula>$F18&gt;=I18+(J18-I18)*3/4</formula>
    </cfRule>
  </conditionalFormatting>
  <conditionalFormatting sqref="AW79 AS75 U11 Y11 AC11 AG11 AK11 AO11 AS11 AW15 AK75 AO75 U15 Y15 AC15 AG15 AK15 AO15 AS15 AW19 M19 Q19 U19 Y19 AC19 AG19 AK19 AO19 AS19 AW25 M25 Q25 U25 Y25 AC25 AG25 AK25 AO25 AS25 AW29 AC75 AG75 U29 Y29 AC29 AG29 AK29 AO29 AS29 AW33 M33 Q33 U33 Y33 AC33 AG33 AK33 AO33 AS33 AW39 M39 Q39 U39 Y39 AC39 AG39 AK39 AO39 AS39 AW43 M43 Q43 U43 Y43 AC43 AG43 AK43 AO43 AS43 AW47 M47 Q47 U47 Y47 AC47 AG47 AK47 AO47 AS47 AW51 M51 Q51 U51 Y51 AC51 AG51 AK51 AO51 AS51 AW55 M55 Q55 U55 Y55 AC55 AG55 AK55 AO55 AS55 M83 AW11 AS83 AO83 AK83 Q83 U83 Y83 AC83 AG83 M79 Q79 U79 Y79 AC79 AG79 AK79 AO79 AS79 AW83 AW69 M69 Q69 U69 Y69 AC69 AG69 AK69 AO69 AS69 AW75 M75 Q75 U75 Y75">
    <cfRule type="expression" priority="4" dxfId="124" stopIfTrue="1">
      <formula>$F10&gt;=J10</formula>
    </cfRule>
  </conditionalFormatting>
  <conditionalFormatting sqref="AW80 AS70 AO80 U12 Y12 AC12 AG12 AK12 AO12 AS80 AS56 U56 Y56 AC56 AG56 U84 Y84 AC84 AW12 AK56 AG84 AK84 U16 Y16 AC16 AG16 AK16 AO16 AW16 AS16 AO56 U20 Y20 AC20 AG20 AK20 AO20 AW20 AS20 U80 Y80 U26 Y26 AC26 AG26 AK26 AO26 AW26 AS26 U70 AO84 AW84 U30 Y30 AC30 AG30 AK30 AO30 AW30 AS30 AS84 U34 Y34 AC34 AG34 AK34 AO34 AW34 AS34 Y70 AC70 AG70 AK70 U40 Y40 AC40 AG40 AK40 AO40 AW56 AW40 AS40 U44 Y44 AC44 AG44 AK44 AO44 AW44 AS44 AC80 AG80 AO70 U48 Y48 AC48 AG48 AK48 AO48 AW70 AW48 AS48 U52 Y52 AC52 AG52 AK52 AO52 AW52 AS52 AS12 AK80 AS76 U76 Y76 AC76 AG76 AK76 AO76 AW76">
    <cfRule type="expression" priority="5" dxfId="180" stopIfTrue="1">
      <formula>$G10&gt;=R10</formula>
    </cfRule>
  </conditionalFormatting>
  <conditionalFormatting sqref="AT75 R11 V11 Z11 AD11 AH11 AL11 AP11 AT11 AP75 R15 V15 Z15 AD15 AH15 AL15 AP15 AT15 N19 R19 V19 Z19 AD19 AH19 AL19 AP19 AT19 N25 R25 V25 Z25 AD25 AH25 AL25 AP25 AT25 AL75 R29 V29 Z29 AD29 AH29 AL29 AP29 AT29 N33 R33 V33 Z33 AD33 AH33 AL33 AP33 AT33 N39 R39 V39 Z39 AD39 AH39 AL39 AP39 AT39 N43 R43 V43 Z43 AD43 AH43 AL43 AP43 AT43 N47 R47 V47 Z47 AD47 AH47 AL47 AP47 AT47 N51 R51 V51 Z51 AD51 AH51 AL51 AP51 AT51 N55 R55 V55 Z55 AD55 AH55 AL55 AP55 AT55 AT83 AP83 AL83 N83 R83 V83 Z83 AD83 AH83 N79 R79 V79 Z79 AD79 AH79 AL79 AP79 AT79 N69 R69 V69 Z69 AD69 AH69 AL69 AP69 AT69 N75 R75 V75 Z75 AD75 AH75">
    <cfRule type="expression" priority="6" dxfId="179" stopIfTrue="1">
      <formula>$F10&gt;=J10+(N10-J10)/4</formula>
    </cfRule>
  </conditionalFormatting>
  <conditionalFormatting sqref="AU75 S11 W11 AA11 AE11 AI11 AM11 AQ11 AU11 AQ75 S15 W15 AA15 AE15 AI15 AM15 AQ15 AU15 O19 S19 W19 AA19 AE19 AI19 AM19 AQ19 AU19 O25 S25 W25 AA25 AE25 AI25 AM25 AQ25 AU25 AM75 S29 W29 AA29 AE29 AI29 AM29 AQ29 AU29 O33 S33 W33 AA33 AE33 AI33 AM33 AQ33 AU33 O39 S39 W39 AA39 AE39 AI39 AM39 AQ39 AU39 O43 S43 W43 AA43 AE43 AI43 AM43 AQ43 AU43 O47 S47 W47 AA47 AE47 AI47 AM47 AQ47 AU47 O51 S51 W51 AA51 AE51 AI51 AM51 AQ51 AU51 O55 S55 W55 AA55 AE55 AI55 AM55 AQ55 AU55 AU83 AQ83 AM83 O83 S83 W83 AA83 AE83 AI83 O79 S79 W79 AA79 AE79 AI79 AM79 AQ79 AU79 O69 S69 W69 AA69 AE69 AI69 AM69 AQ69 AU69 O75 S75 W75 AA75 AE75 AI75">
    <cfRule type="expression" priority="7" dxfId="126" stopIfTrue="1">
      <formula>$F10&gt;=J10+(N10-J10)/2</formula>
    </cfRule>
  </conditionalFormatting>
  <conditionalFormatting sqref="AV75 T11 X11 AB11 AF11 AJ11 AN11 AR11 AV11 AR75 T15 X15 AB15 AF15 AJ15 AN15 AR15 AV15 P19 T19 X19 AB19 AF19 AJ19 AN19 AR19 AV19 P25 T25 X25 AB25 AF25 AJ25 AN25 AR25 AV25 AN75 T29 X29 AB29 AF29 AJ29 AN29 AR29 AV29 P33 T33 X33 AB33 AF33 AJ33 AN33 AR33 AV33 P39 T39 X39 AB39 AF39 AJ39 AN39 AR39 AV39 P43 T43 X43 AB43 AF43 AJ43 AN43 AR43 AV43 P47 T47 X47 AB47 AF47 AJ47 AN47 AR47 AV47 P51 T51 X51 AB51 AF51 AJ51 AN51 AR51 AV51 P55 T55 X55 AB55 AF55 AJ55 AN55 AR55 AV55 AV83 AR83 AN83 P83 T83 X83 AB83 AF83 AJ83 P79 T79 X79 AB79 AF79 AJ79 AN79 AR79 AV79 P69 T69 X69 AB69 AF69 AJ69 AN69 AR69 AV69 P75 T75 X75 AB75 AF75 AJ75">
    <cfRule type="expression" priority="8" dxfId="126" stopIfTrue="1">
      <formula>$F10&gt;=J10+(N10-J10)*3/4</formula>
    </cfRule>
  </conditionalFormatting>
  <conditionalFormatting sqref="AP52 AL80 AT12 V12 Z12 AD12 AH12 AL12 AP12 AP70 AP80 AT56 V56 AT84 V84 Z84 AD84 AH84 AL84 Z56 AT16 V16 Z16 AD16 AH16 AL16 AP16 AD56 AH56 AT20 V20 Z20 AD20 AH20 AL20 AP20 AT80 AL56 AT26 V26 Z26 AD26 AH26 AL26 AP26 AP84 V80 AT30 V30 Z30 AD30 AH30 AL30 AP30 AT70 V70 AT34 V34 Z34 AD34 AH34 AL34 AP34 Z70 AD70 AH70 AT40 V40 Z40 AD40 AH40 AL40 AP40 AL70 AT44 V44 Z44 AD44 AH44 AL44 AP44 Z80 AP56 AD80 AT48 V48 Z48 AD48 AH48 AL48 AP48 AH80 AT52 V52 Z52 AD52 AH52 AL52 AT76 V76 Z76 AD76 AH76 AL76 AP76">
    <cfRule type="expression" priority="9" dxfId="87" stopIfTrue="1">
      <formula>$G10&gt;=R10+(V10-R10)/4</formula>
    </cfRule>
  </conditionalFormatting>
  <conditionalFormatting sqref="AM70 S84 S12 W12 AA12 AE12 AI12 AM12 AQ12 AU70 S56 W56 W84 AA84 AE84 AI84 AM84 AU12 AQ84 S16 W16 AA16 AE16 AI16 AM16 AQ16 AU16 AA56 S20 W20 AA20 AE20 AI20 AM20 AQ20 AU20 AE56 S26 W26 AA26 AE26 AI26 AM26 AQ26 AU26 AU84 S30 W30 AA30 AE30 AI30 AM30 AQ30 AU30 AI56 S34 W34 AA34 AE34 AI34 AM34 AQ34 AU34 AM56 AQ56 S40 W40 AA40 AE40 AI40 AM40 AQ40 AU40 S44 W44 AA44 AE44 AI44 AM44 AQ44 AU44 S70 W70 S48 W48 AA48 AE48 AI48 AM48 AQ48 AU48 S52 W52 AA52 AE52 AI52 AM52 AQ52 AU52 AQ70 AA70 S80 W80 AA80 AE80 AI80 AM80 AQ80 AU56 AU80 AE70 AI70 S76 W76 AA76 AE76 AI76 AM76 AQ76 AU76">
    <cfRule type="expression" priority="10" dxfId="8" stopIfTrue="1">
      <formula>$G10&gt;=N10+(R10-N10)/2</formula>
    </cfRule>
  </conditionalFormatting>
  <conditionalFormatting sqref="AN70 T84 T12 X12 AB12 AF12 AJ12 AN12 AR12 AV70 T56 X56 X84 AB84 AF84 AJ84 AN84 AV12 AR84 T16 X16 AB16 AF16 AJ16 AN16 AR16 AV16 AB56 T20 X20 AB20 AF20 AJ20 AN20 AR20 AV20 AF56 T26 X26 AB26 AF26 AJ26 AN26 AR26 AV26 AV84 T30 X30 AB30 AF30 AJ30 AN30 AR30 AV30 AJ56 T34 X34 AB34 AF34 AJ34 AN34 AR34 AV34 AN56 AR56 T40 X40 AB40 AF40 AJ40 AN40 AR40 AV40 T44 X44 AB44 AF44 AJ44 AN44 AR44 AV44 T70 X70 T48 X48 AB48 AF48 AJ48 AN48 AR48 AV48 T52 X52 AB52 AF52 AJ52 AN52 AR52 AV52 AR70 AB70 T80 X80 AB80 AF80 AJ80 AN80 AR80 AV56 AV80 AF70 AJ70 T76 X76 AB76 AF76 AJ76 AN76 AR76 AV76">
    <cfRule type="expression" priority="11" dxfId="8" stopIfTrue="1">
      <formula>$G10&gt;=N10+(R10-N10)*3/4</formula>
    </cfRule>
  </conditionalFormatting>
  <conditionalFormatting sqref="S61 AA61 W61 S65 AA65 W65">
    <cfRule type="expression" priority="12" dxfId="45" stopIfTrue="1">
      <formula>$F60=""</formula>
    </cfRule>
    <cfRule type="expression" priority="13" dxfId="146" stopIfTrue="1">
      <formula>$F60&lt;=R60+(N60-R60)/2</formula>
    </cfRule>
  </conditionalFormatting>
  <conditionalFormatting sqref="T61 AB61 X61 T65 AB65 X65">
    <cfRule type="expression" priority="14" dxfId="45" stopIfTrue="1">
      <formula>$F60=""</formula>
    </cfRule>
    <cfRule type="expression" priority="15" dxfId="146" stopIfTrue="1">
      <formula>$F60&lt;=R60+(N60-R60)/4</formula>
    </cfRule>
  </conditionalFormatting>
  <conditionalFormatting sqref="AE61 AQ61 AI61 AM61 AE65 AQ65 AI65 AM65">
    <cfRule type="expression" priority="16" dxfId="27" stopIfTrue="1">
      <formula>$F60=""</formula>
    </cfRule>
    <cfRule type="expression" priority="17" dxfId="146" stopIfTrue="1">
      <formula>$F60&lt;=AD60+(Z60-AD60)/2</formula>
    </cfRule>
  </conditionalFormatting>
  <conditionalFormatting sqref="AF61 AR61 AJ61 AN61 AF65 AR65 AJ65 AN65">
    <cfRule type="expression" priority="18" dxfId="27" stopIfTrue="1">
      <formula>$F60=""</formula>
    </cfRule>
    <cfRule type="expression" priority="19" dxfId="146" stopIfTrue="1">
      <formula>$F60&lt;=AD60+(Z60-AD60)/4</formula>
    </cfRule>
  </conditionalFormatting>
  <conditionalFormatting sqref="AU61 AU65">
    <cfRule type="expression" priority="20" dxfId="11" stopIfTrue="1">
      <formula>$F60=""</formula>
    </cfRule>
    <cfRule type="expression" priority="21" dxfId="146" stopIfTrue="1">
      <formula>$F60&lt;=AT60+(AP60-AT60)/2</formula>
    </cfRule>
  </conditionalFormatting>
  <conditionalFormatting sqref="AV61 AV65">
    <cfRule type="expression" priority="22" dxfId="11" stopIfTrue="1">
      <formula>$F60=""</formula>
    </cfRule>
    <cfRule type="expression" priority="23" dxfId="146" stopIfTrue="1">
      <formula>$F60&lt;=AT60+(AP60-AT60)/4</formula>
    </cfRule>
  </conditionalFormatting>
  <conditionalFormatting sqref="AW61 AW65">
    <cfRule type="expression" priority="24" dxfId="185" stopIfTrue="1">
      <formula>$F60=""</formula>
    </cfRule>
    <cfRule type="expression" priority="25" dxfId="146" stopIfTrue="1">
      <formula>$F60&lt;=AT60</formula>
    </cfRule>
  </conditionalFormatting>
  <conditionalFormatting sqref="J15 J11 J29">
    <cfRule type="expression" priority="26" dxfId="59" stopIfTrue="1">
      <formula>$F10&gt;=""</formula>
    </cfRule>
    <cfRule type="expression" priority="27" dxfId="146" stopIfTrue="1">
      <formula>$F10&gt;=I10+(J10-I10)/4</formula>
    </cfRule>
  </conditionalFormatting>
  <conditionalFormatting sqref="K16 K26 K20 K30 K34 K40 K44 K48 K52 K56 K70 K80 K84 K76">
    <cfRule type="expression" priority="28" dxfId="59" stopIfTrue="1">
      <formula>$G14&gt;=""</formula>
    </cfRule>
    <cfRule type="expression" priority="29" dxfId="81" stopIfTrue="1">
      <formula>$G14&gt;=I14+(J14-I14)/2</formula>
    </cfRule>
  </conditionalFormatting>
  <conditionalFormatting sqref="K15 K11 K29">
    <cfRule type="expression" priority="30" dxfId="59" stopIfTrue="1">
      <formula>$F10&gt;=""</formula>
    </cfRule>
    <cfRule type="expression" priority="31" dxfId="146" stopIfTrue="1">
      <formula>$F10&gt;=I10+(J10-I10)/2</formula>
    </cfRule>
  </conditionalFormatting>
  <conditionalFormatting sqref="L15 L11 L29">
    <cfRule type="expression" priority="32" dxfId="59" stopIfTrue="1">
      <formula>$F10&gt;=""</formula>
    </cfRule>
    <cfRule type="expression" priority="33" dxfId="146" stopIfTrue="1">
      <formula>$F10&gt;=I10+(J10-I10)*3/4</formula>
    </cfRule>
  </conditionalFormatting>
  <conditionalFormatting sqref="Q11 Q15 Q29">
    <cfRule type="expression" priority="34" dxfId="186" stopIfTrue="1">
      <formula>$F10&gt;=""</formula>
    </cfRule>
    <cfRule type="expression" priority="35" dxfId="146" stopIfTrue="1">
      <formula>$F10&gt;=N10</formula>
    </cfRule>
  </conditionalFormatting>
  <conditionalFormatting sqref="O15 O11 O29">
    <cfRule type="expression" priority="36" dxfId="59" stopIfTrue="1">
      <formula>$F10&gt;=""</formula>
    </cfRule>
    <cfRule type="expression" priority="37" dxfId="146" stopIfTrue="1">
      <formula>$F10&gt;=J10+(N10-J10)/2</formula>
    </cfRule>
  </conditionalFormatting>
  <conditionalFormatting sqref="P15 P11 P29">
    <cfRule type="expression" priority="38" dxfId="59" stopIfTrue="1">
      <formula>$F10&gt;=""</formula>
    </cfRule>
    <cfRule type="expression" priority="39" dxfId="146" stopIfTrue="1">
      <formula>$F10&gt;=J10+(N10-J10)*3/4</formula>
    </cfRule>
  </conditionalFormatting>
  <conditionalFormatting sqref="L12 L26 L16 L20 L30 L34 L40 L44 L48 L52 L56 L70 L80 L84 L76">
    <cfRule type="expression" priority="40" dxfId="59" stopIfTrue="1">
      <formula>$G10&gt;=""</formula>
    </cfRule>
    <cfRule type="expression" priority="41" dxfId="81" stopIfTrue="1">
      <formula>$G10&gt;=I10+(J10-I10)*3/4</formula>
    </cfRule>
  </conditionalFormatting>
  <conditionalFormatting sqref="O12 O26 O16 O20 O30 O34 O40 O44 O48 O52 O56 O70 O80 O84 O76">
    <cfRule type="expression" priority="42" dxfId="59" stopIfTrue="1">
      <formula>$G10&gt;=""</formula>
    </cfRule>
    <cfRule type="expression" priority="43" dxfId="81" stopIfTrue="1">
      <formula>$G10&gt;=J10+(N10-J10)/2</formula>
    </cfRule>
  </conditionalFormatting>
  <conditionalFormatting sqref="P12 P26 P16 P20 P30 P34 P40 P44 P48 P52 P56 P70 P80 P84 P76">
    <cfRule type="expression" priority="44" dxfId="59" stopIfTrue="1">
      <formula>$G10&gt;=""</formula>
    </cfRule>
    <cfRule type="expression" priority="45" dxfId="81" stopIfTrue="1">
      <formula>$G10&gt;=J10+(N10-J10)*3/4</formula>
    </cfRule>
  </conditionalFormatting>
  <conditionalFormatting sqref="J65 J61">
    <cfRule type="expression" priority="46" dxfId="59" stopIfTrue="1">
      <formula>$F60=""</formula>
    </cfRule>
    <cfRule type="expression" priority="47" dxfId="132" stopIfTrue="1">
      <formula>$F60&lt;=J60+(I60-J60)*3/4</formula>
    </cfRule>
  </conditionalFormatting>
  <conditionalFormatting sqref="K65 K61">
    <cfRule type="expression" priority="48" dxfId="59" stopIfTrue="1">
      <formula>$F60=""</formula>
    </cfRule>
    <cfRule type="expression" priority="49" dxfId="126" stopIfTrue="1">
      <formula>$F60&lt;=J60+(I60-J60)/2</formula>
    </cfRule>
  </conditionalFormatting>
  <conditionalFormatting sqref="L65 L61">
    <cfRule type="expression" priority="50" dxfId="59" stopIfTrue="1">
      <formula>$F60=""</formula>
    </cfRule>
    <cfRule type="expression" priority="51" dxfId="126" stopIfTrue="1">
      <formula>$F60&lt;=J60+(I60-J60)/4</formula>
    </cfRule>
  </conditionalFormatting>
  <conditionalFormatting sqref="N65 N61">
    <cfRule type="expression" priority="52" dxfId="59" stopIfTrue="1">
      <formula>$F60=""</formula>
    </cfRule>
    <cfRule type="expression" priority="53" dxfId="132" stopIfTrue="1">
      <formula>$F60&lt;=N60+(J60-N60)*3/4</formula>
    </cfRule>
  </conditionalFormatting>
  <conditionalFormatting sqref="O65 O61">
    <cfRule type="expression" priority="54" dxfId="59" stopIfTrue="1">
      <formula>$F60=""</formula>
    </cfRule>
    <cfRule type="expression" priority="55" dxfId="126" stopIfTrue="1">
      <formula>$F60&lt;=N60+(J60-N60)/2</formula>
    </cfRule>
  </conditionalFormatting>
  <conditionalFormatting sqref="P65 P61">
    <cfRule type="expression" priority="56" dxfId="59" stopIfTrue="1">
      <formula>$F60=""</formula>
    </cfRule>
    <cfRule type="expression" priority="57" dxfId="126" stopIfTrue="1">
      <formula>$F60&lt;=N60+(J60-N60)/4</formula>
    </cfRule>
  </conditionalFormatting>
  <conditionalFormatting sqref="M65 M61">
    <cfRule type="expression" priority="58" dxfId="59" stopIfTrue="1">
      <formula>$F60=""</formula>
    </cfRule>
    <cfRule type="expression" priority="59" dxfId="126" stopIfTrue="1">
      <formula>$F60&lt;=J60</formula>
    </cfRule>
  </conditionalFormatting>
  <conditionalFormatting sqref="Q65 Q61">
    <cfRule type="expression" priority="60" dxfId="186" stopIfTrue="1">
      <formula>$F60=""</formula>
    </cfRule>
    <cfRule type="expression" priority="61" dxfId="124" stopIfTrue="1">
      <formula>$F60&lt;=N60</formula>
    </cfRule>
  </conditionalFormatting>
  <conditionalFormatting sqref="R61 V61 Z61 R65 V65 Z65">
    <cfRule type="expression" priority="62" dxfId="45" stopIfTrue="1">
      <formula>$F60=""</formula>
    </cfRule>
    <cfRule type="expression" priority="63" dxfId="114" stopIfTrue="1">
      <formula>$F60&lt;=R60+(N60-R60)*3/4</formula>
    </cfRule>
  </conditionalFormatting>
  <conditionalFormatting sqref="U61 Y61 AC61 U65 Y65 AC65">
    <cfRule type="expression" priority="64" dxfId="187" stopIfTrue="1">
      <formula>$F60=""</formula>
    </cfRule>
    <cfRule type="expression" priority="65" dxfId="112" stopIfTrue="1">
      <formula>$F60&lt;=R60</formula>
    </cfRule>
  </conditionalFormatting>
  <conditionalFormatting sqref="AD61 AH61 AL61 AP61 AD65 AH65 AL65 AP65">
    <cfRule type="expression" priority="66" dxfId="27" stopIfTrue="1">
      <formula>$F60=""</formula>
    </cfRule>
    <cfRule type="expression" priority="67" dxfId="114" stopIfTrue="1">
      <formula>$F60&lt;=AD60+(Z60-AD60)*3/4</formula>
    </cfRule>
  </conditionalFormatting>
  <conditionalFormatting sqref="AG61 AK61 AO61 AS61 AG65 AK65 AO65 AS65">
    <cfRule type="expression" priority="68" dxfId="188" stopIfTrue="1">
      <formula>$F60=""</formula>
    </cfRule>
    <cfRule type="expression" priority="69" dxfId="112" stopIfTrue="1">
      <formula>$F60&lt;=AD60</formula>
    </cfRule>
  </conditionalFormatting>
  <conditionalFormatting sqref="AT61 AT65">
    <cfRule type="expression" priority="70" dxfId="11" stopIfTrue="1">
      <formula>$F60=""</formula>
    </cfRule>
    <cfRule type="expression" priority="71" dxfId="114" stopIfTrue="1">
      <formula>$F60&lt;=AT60+(AP60-AT60)*3/4</formula>
    </cfRule>
  </conditionalFormatting>
  <conditionalFormatting sqref="M11 M15 M29">
    <cfRule type="expression" priority="72" dxfId="186" stopIfTrue="1">
      <formula>$F10&gt;=""</formula>
    </cfRule>
    <cfRule type="expression" priority="73" dxfId="112" stopIfTrue="1">
      <formula>$F10&gt;=J10</formula>
    </cfRule>
  </conditionalFormatting>
  <conditionalFormatting sqref="N11 N15 N29">
    <cfRule type="expression" priority="74" dxfId="59" stopIfTrue="1">
      <formula>$F10&gt;=""</formula>
    </cfRule>
    <cfRule type="expression" priority="75" dxfId="110" stopIfTrue="1">
      <formula>$F10&gt;=J10+(N10-J10)/4</formula>
    </cfRule>
  </conditionalFormatting>
  <conditionalFormatting sqref="N26 N12 N16 N20 N30 N34 N40 N44 N48 N52 N56 N70 N80 N84 N76">
    <cfRule type="expression" priority="76" dxfId="59" stopIfTrue="1">
      <formula>$G10&gt;=""</formula>
    </cfRule>
    <cfRule type="expression" priority="77" dxfId="108" stopIfTrue="1">
      <formula>$G10&gt;=J10+(N10-J10)/4</formula>
    </cfRule>
  </conditionalFormatting>
  <conditionalFormatting sqref="M26 M12 M16 M20 M30 M34 M40 M44 M48 M52 M56 M70 M80 M84 M76">
    <cfRule type="expression" priority="78" dxfId="186" stopIfTrue="1">
      <formula>$G10&gt;=""</formula>
    </cfRule>
    <cfRule type="expression" priority="79" dxfId="106" stopIfTrue="1">
      <formula>$G10&gt;=J10</formula>
    </cfRule>
  </conditionalFormatting>
  <conditionalFormatting sqref="J13 J17 J21 J27 J31 J35 J41 J45 J49 J53 J57 J71 J81 J85 J77">
    <cfRule type="expression" priority="80" dxfId="189" stopIfTrue="1">
      <formula>$H10&gt;=""</formula>
    </cfRule>
    <cfRule type="expression" priority="81" dxfId="190" stopIfTrue="1">
      <formula>$H10&gt;=I10+(J10-I10)/4</formula>
    </cfRule>
  </conditionalFormatting>
  <conditionalFormatting sqref="L13 L17 L21 L27 L31 L35 L41 L45 L49 L53 L57 L71 L81 L85 L77">
    <cfRule type="expression" priority="82" dxfId="189" stopIfTrue="1">
      <formula>$H10&gt;=""</formula>
    </cfRule>
    <cfRule type="expression" priority="83" dxfId="191" stopIfTrue="1">
      <formula>$H10&gt;=I10+(J10-I10)*3/4</formula>
    </cfRule>
  </conditionalFormatting>
  <conditionalFormatting sqref="M13 Q13 M17 Q17 M21 Q21 M27 Q27 M31 Q31 M35 Q35 M41 Q41 M45 Q45 M49 Q49 M53 Q53 M57 Q57 M71 Q71 M81 Q81 M85 Q85 M77 Q77">
    <cfRule type="expression" priority="84" dxfId="192" stopIfTrue="1">
      <formula>$H10&gt;=""</formula>
    </cfRule>
    <cfRule type="expression" priority="85" dxfId="193" stopIfTrue="1">
      <formula>$H10&gt;=J10</formula>
    </cfRule>
  </conditionalFormatting>
  <conditionalFormatting sqref="N13 N17 N21 N27 N31 N35 N41 N45 N49 N53 N57 N71 N81 N85 N77">
    <cfRule type="expression" priority="86" dxfId="189" stopIfTrue="1">
      <formula>$H10&gt;=""</formula>
    </cfRule>
    <cfRule type="expression" priority="87" dxfId="6" stopIfTrue="1">
      <formula>$H10&gt;=J10+(N10-J10)/4</formula>
    </cfRule>
  </conditionalFormatting>
  <conditionalFormatting sqref="O13 O17 O21 O27 O31 O35 O41 O45 O49 O53 O57 O71 O81 O85 O77">
    <cfRule type="expression" priority="88" dxfId="189" stopIfTrue="1">
      <formula>$H10&gt;=""</formula>
    </cfRule>
    <cfRule type="expression" priority="89" dxfId="191" stopIfTrue="1">
      <formula>$H10&gt;=J10+(N10-J10)/2</formula>
    </cfRule>
  </conditionalFormatting>
  <conditionalFormatting sqref="P13 P17 P21 P27 P31 P35 P41 P45 P49 P53 P57 P71 P81 P85 P77">
    <cfRule type="expression" priority="90" dxfId="189" stopIfTrue="1">
      <formula>$H10&gt;=""</formula>
    </cfRule>
    <cfRule type="expression" priority="91" dxfId="191" stopIfTrue="1">
      <formula>$H10&gt;=J10+(N10-J10)*3/4</formula>
    </cfRule>
  </conditionalFormatting>
  <conditionalFormatting sqref="R13 V13 Z13 AD13 AH13 AL13 AP13 AT13 R17 V17 Z17 AD17 AH17 AL17 AP17 AT17 R21 V21 Z21 AD21 AH21 AL21 AP21 AT21 R27 V27 Z27 AD27 AH27 AL27 AP27 AT27 R31 V31 Z31 AD31 AH31 AL31 AP31 AT31 R35 V35 Z35 AD35 AH35 AL35 AP35 AT35 R41 V41 Z41 AD41 AH41 AL41 AP41 AT41 R45 V45 Z45 AD45 AH45 AL45 AP45 AT45 R49 V49 Z49 AD49 AH49 AL49 AP49 AT49 R53 V53 Z53 AD53 AH53 AL53 AP53 AT53 R57 V57 Z57 AD57 AH57 AL57 AP57 AT57 R71 V71 Z71 AD71 AH71 AL71 AP71 AT71 R81 V81 Z81 AD81 AH81 AL81 AP81 AT81 R85 V85 Z85 AD85 AH85 AL85 AP85 AT85 R77 V77 Z77 AD77 AH77 AL77 AP77 AT77">
    <cfRule type="expression" priority="92" dxfId="6" stopIfTrue="1">
      <formula>$H10&gt;=N10+(R10-N10)/4</formula>
    </cfRule>
  </conditionalFormatting>
  <conditionalFormatting sqref="S13 W13 AA13 AE13 AI13 AM13 AQ13 AU13 S17 W17 AA17 AE17 AI17 AM17 AQ17 AU17 S21 W21 AA21 AE21 AI21 AM21 AQ21 AU21 S27 W27 AA27 AE27 AI27 AM27 AQ27 AU27 S31 W31 AA31 AE31 AI31 AM31 AQ31 AU31 S35 W35 AA35 AE35 AI35 AM35 AQ35 AU35 S41 W41 AA41 AE41 AI41 AM41 AQ41 AU41 S45 W45 AA45 AE45 AI45 AM45 AQ45 AU45 S49 W49 AA49 AE49 AI49 AM49 AQ49 AU49 S53 W53 AA53 AE53 AI53 AM53 AQ53 AU53 S57 W57 AA57 AE57 AI57 AM57 AQ57 AU57 S71 W71 AA71 AE71 AI71 AM71 AQ71 AU71 S81 W81 AA81 AE81 AI81 AM81 AQ81 AU81 S85 W85 AA85 AE85 AI85 AM85 AQ85 AU85 S77 W77 AA77 AE77 AI77 AM77 AQ77 AU77">
    <cfRule type="expression" priority="93" dxfId="191" stopIfTrue="1">
      <formula>$H10&gt;=N10+(R10-N10)/2</formula>
    </cfRule>
  </conditionalFormatting>
  <conditionalFormatting sqref="T13 X13 AB13 AF13 AJ13 AN13 AR13 AV13 T17 X17 AB17 AF17 AJ17 AN17 AR17 AV17 T21 X21 AB21 AF21 AJ21 AN21 AR21 AV21 T27 X27 AB27 AF27 AJ27 AN27 AR27 AV27 T31 X31 AB31 AF31 AJ31 AN31 AR31 AV31 T35 X35 AB35 AF35 AJ35 AN35 AR35 AV35 T41 X41 AB41 AF41 AJ41 AN41 AR41 AV41 T45 X45 AB45 AF45 AJ45 AN45 AR45 AV45 T49 X49 AB49 AF49 AJ49 AN49 AR49 AV49 T53 X53 AB53 AF53 AJ53 AN53 AR53 AV53 T57 X57 AB57 AF57 AJ57 AN57 AR57 AV57 T71 X71 AB71 AF71 AJ71 AN71 AR71 AV71 T81 X81 AB81 AF81 AJ81 AN81 AR81 AV81 T85 X85 AB85 AF85 AJ85 AN85 AR85 AV85 T77 X77 AB77 AF77 AJ77 AN77 AR77 AV77">
    <cfRule type="expression" priority="94" dxfId="191" stopIfTrue="1">
      <formula>$H10&gt;=N10+(R10-N10)*3/4</formula>
    </cfRule>
  </conditionalFormatting>
  <conditionalFormatting sqref="U13 Y13 AC13 AG13 AK13 AO13 AS13 AW13 U17 Y17 AC17 AG17 AK17 AO17 AS17 AW17 U21 Y21 AC21 AG21 AK21 AO21 AS21 AW21 U27 Y27 AC27 AG27 AK27 AO27 AS27 AW27 U31 Y31 AC31 AG31 AK31 AO31 AS31 AW31 U35 Y35 AC35 AG35 AK35 AO35 AS35 AW35 U41 Y41 AC41 AG41 AK41 AO41 AS41 AW41 U45 Y45 AC45 AG45 AK45 AO45 AS45 AW45 U49 Y49 AC49 AG49 AK49 AO49 AS49 AW49 U53 Y53 AC53 AG53 AK53 AO53 AS53 AW53 U57 Y57 AC57 AG57 AK57 AO57 AS57 AW57 U71 Y71 AC71 AG71 AK71 AO71 AS71 AW71 U81 Y81 AC81 AG81 AK81 AO81 AS81 AW81 U85 Y85 AC85 AG85 AK85 AO85 AS85 AW85 U77 Y77 AC77 AG77 AK77 AO77 AS77 AW77">
    <cfRule type="expression" priority="95" dxfId="193" stopIfTrue="1">
      <formula>$H10&gt;=R10</formula>
    </cfRule>
  </conditionalFormatting>
  <conditionalFormatting sqref="J12 J16 J20 J26 J30 J34 J40 J44 J48 J52 J56 J70 J80 J84 J76">
    <cfRule type="expression" priority="96" dxfId="59" stopIfTrue="1">
      <formula>$G10&gt;=""</formula>
    </cfRule>
    <cfRule type="expression" priority="97" dxfId="88" stopIfTrue="1">
      <formula>$G10&gt;=I10+(J10-I10)/4</formula>
    </cfRule>
  </conditionalFormatting>
  <conditionalFormatting sqref="R12 R16 R20 R26 R30 R34 R40 R44 R48 R52 R56 R70 R80 R84 R76">
    <cfRule type="expression" priority="98" dxfId="87" stopIfTrue="1">
      <formula>$G10&gt;=N10+(R10-N10)/4</formula>
    </cfRule>
  </conditionalFormatting>
  <conditionalFormatting sqref="Q12 Q16 Q20 Q26 Q30 Q34 Q40 Q44 Q48 Q52 Q56 Q70 Q80 Q84 Q76">
    <cfRule type="expression" priority="99" dxfId="186" stopIfTrue="1">
      <formula>$G10&gt;=""</formula>
    </cfRule>
    <cfRule type="expression" priority="100" dxfId="194" stopIfTrue="1">
      <formula>$G10&gt;=N10</formula>
    </cfRule>
  </conditionalFormatting>
  <conditionalFormatting sqref="K13 K17 K21 K27 K31 K35 K41 K45 K49 K53 K57 K71 K81 K85 K77">
    <cfRule type="expression" priority="101" dxfId="189" stopIfTrue="1">
      <formula>$H10&gt;=""</formula>
    </cfRule>
    <cfRule type="expression" priority="102" dxfId="191" stopIfTrue="1">
      <formula>$H10&gt;=I10+(J10-I10)/2</formula>
    </cfRule>
  </conditionalFormatting>
  <conditionalFormatting sqref="K12">
    <cfRule type="expression" priority="103" dxfId="59" stopIfTrue="1">
      <formula>$G10&gt;=""</formula>
    </cfRule>
    <cfRule type="expression" priority="104" dxfId="81" stopIfTrue="1">
      <formula>$G10&gt;=I10+(J10-I10)/2</formula>
    </cfRule>
  </conditionalFormatting>
  <conditionalFormatting sqref="AX8:AY8">
    <cfRule type="cellIs" priority="105" dxfId="80" operator="equal" stopIfTrue="1">
      <formula>"Bronze"</formula>
    </cfRule>
    <cfRule type="cellIs" priority="106" dxfId="79" operator="equal" stopIfTrue="1">
      <formula>"Silver"</formula>
    </cfRule>
    <cfRule type="cellIs" priority="107" dxfId="78" operator="equal" stopIfTrue="1">
      <formula>"Gold"</formula>
    </cfRule>
  </conditionalFormatting>
  <conditionalFormatting sqref="K63 K67">
    <cfRule type="expression" priority="108" dxfId="189" stopIfTrue="1">
      <formula>$H60&gt;=""</formula>
    </cfRule>
    <cfRule type="expression" priority="109" dxfId="191" stopIfTrue="1">
      <formula>$H60&lt;=J60+(I60-J60)/2</formula>
    </cfRule>
  </conditionalFormatting>
  <conditionalFormatting sqref="M63 Q63 M67 Q67">
    <cfRule type="expression" priority="110" dxfId="192" stopIfTrue="1">
      <formula>$H60&gt;=""</formula>
    </cfRule>
    <cfRule type="expression" priority="111" dxfId="193" stopIfTrue="1">
      <formula>$H60&lt;=J60</formula>
    </cfRule>
  </conditionalFormatting>
  <conditionalFormatting sqref="O63 O67">
    <cfRule type="expression" priority="112" dxfId="189" stopIfTrue="1">
      <formula>$H60&gt;=""</formula>
    </cfRule>
    <cfRule type="expression" priority="113" dxfId="191" stopIfTrue="1">
      <formula>$H60&lt;=N60+(J60-N60)/2</formula>
    </cfRule>
  </conditionalFormatting>
  <conditionalFormatting sqref="J62 J66">
    <cfRule type="expression" priority="114" dxfId="59" stopIfTrue="1">
      <formula>$G60=""</formula>
    </cfRule>
    <cfRule type="expression" priority="115" dxfId="14" stopIfTrue="1">
      <formula>$G60&lt;=J60+(I60-J60)*3/4</formula>
    </cfRule>
  </conditionalFormatting>
  <conditionalFormatting sqref="K62 K66">
    <cfRule type="expression" priority="116" dxfId="59" stopIfTrue="1">
      <formula>$G60=""</formula>
    </cfRule>
    <cfRule type="expression" priority="117" dxfId="8" stopIfTrue="1">
      <formula>$G60&lt;=J60+(I60-J60)/2</formula>
    </cfRule>
  </conditionalFormatting>
  <conditionalFormatting sqref="L62 L66">
    <cfRule type="expression" priority="118" dxfId="59" stopIfTrue="1">
      <formula>$G60=""</formula>
    </cfRule>
    <cfRule type="expression" priority="119" dxfId="8" stopIfTrue="1">
      <formula>$G60&lt;=J60+(I60-J60)/4</formula>
    </cfRule>
  </conditionalFormatting>
  <conditionalFormatting sqref="M62 M66">
    <cfRule type="expression" priority="120" dxfId="59" stopIfTrue="1">
      <formula>$G60=""</formula>
    </cfRule>
    <cfRule type="expression" priority="121" dxfId="8" stopIfTrue="1">
      <formula>$G60&lt;=J60</formula>
    </cfRule>
  </conditionalFormatting>
  <conditionalFormatting sqref="N63 N67">
    <cfRule type="expression" priority="122" dxfId="189" stopIfTrue="1">
      <formula>$H60&gt;=""</formula>
    </cfRule>
    <cfRule type="expression" priority="123" dxfId="6" stopIfTrue="1">
      <formula>$H60&lt;=N60+(J60-N60)*3/4</formula>
    </cfRule>
  </conditionalFormatting>
  <conditionalFormatting sqref="O62 O66">
    <cfRule type="expression" priority="124" dxfId="59" stopIfTrue="1">
      <formula>$G60=""</formula>
    </cfRule>
    <cfRule type="expression" priority="125" dxfId="8" stopIfTrue="1">
      <formula>$G60&lt;=N60+(J60-N60)/2</formula>
    </cfRule>
  </conditionalFormatting>
  <conditionalFormatting sqref="P62 P66">
    <cfRule type="expression" priority="126" dxfId="59" stopIfTrue="1">
      <formula>$G60=""</formula>
    </cfRule>
    <cfRule type="expression" priority="127" dxfId="8" stopIfTrue="1">
      <formula>$G60&lt;=N60+(J60-N60)/4</formula>
    </cfRule>
  </conditionalFormatting>
  <conditionalFormatting sqref="P63 P67">
    <cfRule type="expression" priority="128" dxfId="189" stopIfTrue="1">
      <formula>$H60&gt;=""</formula>
    </cfRule>
    <cfRule type="expression" priority="129" dxfId="191" stopIfTrue="1">
      <formula>$H60&lt;=N60+(J60-N60)/4</formula>
    </cfRule>
  </conditionalFormatting>
  <conditionalFormatting sqref="L63 L67">
    <cfRule type="expression" priority="130" dxfId="189" stopIfTrue="1">
      <formula>$H60&gt;=""</formula>
    </cfRule>
    <cfRule type="expression" priority="131" dxfId="191" stopIfTrue="1">
      <formula>$H60&lt;=J60+(I60-J60)/4</formula>
    </cfRule>
  </conditionalFormatting>
  <conditionalFormatting sqref="J63 J67">
    <cfRule type="expression" priority="132" dxfId="189" stopIfTrue="1">
      <formula>$H60&gt;=""</formula>
    </cfRule>
    <cfRule type="expression" priority="133" dxfId="190" stopIfTrue="1">
      <formula>$H60&lt;=J60+(I60-J60)*3/4</formula>
    </cfRule>
  </conditionalFormatting>
  <conditionalFormatting sqref="N62 N66">
    <cfRule type="expression" priority="134" dxfId="195" stopIfTrue="1">
      <formula>$G60=""</formula>
    </cfRule>
    <cfRule type="expression" priority="135" dxfId="14" stopIfTrue="1">
      <formula>$G60&lt;=N60+(J60-N60)*3/4</formula>
    </cfRule>
  </conditionalFormatting>
  <conditionalFormatting sqref="R62 V62 Z62 R66 V66 Z66">
    <cfRule type="expression" priority="136" dxfId="45" stopIfTrue="1">
      <formula>$G60=""</formula>
    </cfRule>
    <cfRule type="expression" priority="137" dxfId="14" stopIfTrue="1">
      <formula>$G60&lt;=R60+(N60-R60)*3/4</formula>
    </cfRule>
  </conditionalFormatting>
  <conditionalFormatting sqref="S62 W62 AA62 S66 W66 AA66">
    <cfRule type="expression" priority="138" dxfId="45" stopIfTrue="1">
      <formula>$G60=""</formula>
    </cfRule>
    <cfRule type="expression" priority="139" dxfId="8" stopIfTrue="1">
      <formula>$G60&lt;=R60+(N60-R60)/2</formula>
    </cfRule>
  </conditionalFormatting>
  <conditionalFormatting sqref="T62 X62 AB62 T66 X66 AB66">
    <cfRule type="expression" priority="140" dxfId="45" stopIfTrue="1">
      <formula>$G60=""</formula>
    </cfRule>
    <cfRule type="expression" priority="141" dxfId="8" stopIfTrue="1">
      <formula>$G60&lt;=R60+(N60-R60)/4</formula>
    </cfRule>
  </conditionalFormatting>
  <conditionalFormatting sqref="R63 V63 Z63 R67 V67 Z67">
    <cfRule type="expression" priority="142" dxfId="196" stopIfTrue="1">
      <formula>$H60&gt;=""</formula>
    </cfRule>
    <cfRule type="expression" priority="143" dxfId="6" stopIfTrue="1">
      <formula>$H60&lt;=R60+(N60-R60)*3/4</formula>
    </cfRule>
  </conditionalFormatting>
  <conditionalFormatting sqref="S63 W63 AA63 S67 W67 AA67">
    <cfRule type="expression" priority="144" dxfId="196" stopIfTrue="1">
      <formula>$H60&gt;=""</formula>
    </cfRule>
    <cfRule type="expression" priority="145" dxfId="191" stopIfTrue="1">
      <formula>$H60&lt;=R60+(N60-R60)/2</formula>
    </cfRule>
  </conditionalFormatting>
  <conditionalFormatting sqref="T63 X63 AB63 T67 X67 AB67">
    <cfRule type="expression" priority="146" dxfId="196" stopIfTrue="1">
      <formula>$H60&gt;=""</formula>
    </cfRule>
    <cfRule type="expression" priority="147" dxfId="191" stopIfTrue="1">
      <formula>$H60&lt;=R60+(N60-R60)/4</formula>
    </cfRule>
  </conditionalFormatting>
  <conditionalFormatting sqref="U63 Y63 AC63 U67 Y67 AC67">
    <cfRule type="expression" priority="148" dxfId="197" stopIfTrue="1">
      <formula>$H60&gt;=""</formula>
    </cfRule>
    <cfRule type="expression" priority="149" dxfId="193" stopIfTrue="1">
      <formula>$H60&lt;=R60</formula>
    </cfRule>
  </conditionalFormatting>
  <conditionalFormatting sqref="Q62 Q66">
    <cfRule type="expression" priority="150" dxfId="186" stopIfTrue="1">
      <formula>$G60=""</formula>
    </cfRule>
    <cfRule type="expression" priority="151" dxfId="8" stopIfTrue="1">
      <formula>$G60&lt;=N60</formula>
    </cfRule>
  </conditionalFormatting>
  <conditionalFormatting sqref="U62 Y62 AC62 U66 Y66 AC66">
    <cfRule type="expression" priority="152" dxfId="187" stopIfTrue="1">
      <formula>$G60=""</formula>
    </cfRule>
    <cfRule type="expression" priority="153" dxfId="8" stopIfTrue="1">
      <formula>$G60&lt;=R60</formula>
    </cfRule>
  </conditionalFormatting>
  <conditionalFormatting sqref="AD62 AH62 AL62 AP62 AD66 AH66 AL66 AP66">
    <cfRule type="expression" priority="154" dxfId="27" stopIfTrue="1">
      <formula>$G60=""</formula>
    </cfRule>
    <cfRule type="expression" priority="155" dxfId="14" stopIfTrue="1">
      <formula>$G60&lt;=AD60+(Z60-AD60)*3/4</formula>
    </cfRule>
  </conditionalFormatting>
  <conditionalFormatting sqref="AE62 AI62 AM62 AQ62 AE66 AI66 AM66 AQ66">
    <cfRule type="expression" priority="156" dxfId="27" stopIfTrue="1">
      <formula>$G60=""</formula>
    </cfRule>
    <cfRule type="expression" priority="157" dxfId="8" stopIfTrue="1">
      <formula>$G60&lt;=AD60+(Z60-AD60)/2</formula>
    </cfRule>
  </conditionalFormatting>
  <conditionalFormatting sqref="AF62 AJ62 AN62 AR62 AF66 AJ66 AN66 AR66">
    <cfRule type="expression" priority="158" dxfId="27" stopIfTrue="1">
      <formula>$G60=""</formula>
    </cfRule>
    <cfRule type="expression" priority="159" dxfId="8" stopIfTrue="1">
      <formula>$G60&lt;=AD60+(Z60-AD60)/4</formula>
    </cfRule>
  </conditionalFormatting>
  <conditionalFormatting sqref="AG62 AK62 AO62 AS62 AG66 AK66 AO66 AS66">
    <cfRule type="expression" priority="160" dxfId="188" stopIfTrue="1">
      <formula>$G60=""</formula>
    </cfRule>
    <cfRule type="expression" priority="161" dxfId="8" stopIfTrue="1">
      <formula>$G60&lt;=AD60</formula>
    </cfRule>
  </conditionalFormatting>
  <conditionalFormatting sqref="AD63 AH63 AL63 AP63 AD67 AH67 AL67 AP67">
    <cfRule type="expression" priority="162" dxfId="198" stopIfTrue="1">
      <formula>$H60&gt;=""</formula>
    </cfRule>
    <cfRule type="expression" priority="163" dxfId="6" stopIfTrue="1">
      <formula>$H60&lt;=AD60+(Z60-AD60)*3/4</formula>
    </cfRule>
  </conditionalFormatting>
  <conditionalFormatting sqref="AE63 AI63 AM63 AQ63 AE67 AI67 AM67 AQ67">
    <cfRule type="expression" priority="164" dxfId="198" stopIfTrue="1">
      <formula>$H60&gt;=""</formula>
    </cfRule>
    <cfRule type="expression" priority="165" dxfId="191" stopIfTrue="1">
      <formula>$H60&lt;=AD60+(Z60-AD60)/2</formula>
    </cfRule>
  </conditionalFormatting>
  <conditionalFormatting sqref="AF63 AJ63 AN63 AR63 AF67 AJ67 AN67 AR67">
    <cfRule type="expression" priority="166" dxfId="198" stopIfTrue="1">
      <formula>$H60&gt;=""</formula>
    </cfRule>
    <cfRule type="expression" priority="167" dxfId="191" stopIfTrue="1">
      <formula>$H60&lt;=AD60+(Z60-AD60)/4</formula>
    </cfRule>
  </conditionalFormatting>
  <conditionalFormatting sqref="AG63 AK63 AO63 AS63 AG67 AK67 AO67 AS67">
    <cfRule type="expression" priority="168" dxfId="199" stopIfTrue="1">
      <formula>$H60&gt;=""</formula>
    </cfRule>
    <cfRule type="expression" priority="169" dxfId="193" stopIfTrue="1">
      <formula>$H60&lt;=AD60</formula>
    </cfRule>
  </conditionalFormatting>
  <conditionalFormatting sqref="AT62 AT66">
    <cfRule type="expression" priority="170" dxfId="11" stopIfTrue="1">
      <formula>$G60=""</formula>
    </cfRule>
    <cfRule type="expression" priority="171" dxfId="14" stopIfTrue="1">
      <formula>$G60&lt;=AT60+(AP60-AT60)*3/4</formula>
    </cfRule>
  </conditionalFormatting>
  <conditionalFormatting sqref="AU62 AU66">
    <cfRule type="expression" priority="172" dxfId="11" stopIfTrue="1">
      <formula>$G60=""</formula>
    </cfRule>
    <cfRule type="expression" priority="173" dxfId="8" stopIfTrue="1">
      <formula>$G60&lt;=AT60+(AP60-AT60)/2</formula>
    </cfRule>
  </conditionalFormatting>
  <conditionalFormatting sqref="AV62 AV66">
    <cfRule type="expression" priority="174" dxfId="11" stopIfTrue="1">
      <formula>$G60=""</formula>
    </cfRule>
    <cfRule type="expression" priority="175" dxfId="8" stopIfTrue="1">
      <formula>$G60&lt;=AT60+(AP60-AT60)/4</formula>
    </cfRule>
  </conditionalFormatting>
  <conditionalFormatting sqref="AW62 AW66">
    <cfRule type="expression" priority="176" dxfId="185" stopIfTrue="1">
      <formula>$G60=""</formula>
    </cfRule>
    <cfRule type="expression" priority="177" dxfId="8" stopIfTrue="1">
      <formula>$G60&lt;=AT60</formula>
    </cfRule>
  </conditionalFormatting>
  <conditionalFormatting sqref="AT63 AT67">
    <cfRule type="expression" priority="178" dxfId="200" stopIfTrue="1">
      <formula>$H60&gt;=""</formula>
    </cfRule>
    <cfRule type="expression" priority="179" dxfId="6" stopIfTrue="1">
      <formula>$H60&lt;=AT60+(AP60-AT60)*3/4</formula>
    </cfRule>
  </conditionalFormatting>
  <conditionalFormatting sqref="AU63 AU67">
    <cfRule type="expression" priority="180" dxfId="200" stopIfTrue="1">
      <formula>$H60&gt;=""</formula>
    </cfRule>
    <cfRule type="expression" priority="181" dxfId="191" stopIfTrue="1">
      <formula>$H60&lt;=AT60+(AP60-AT60)/2</formula>
    </cfRule>
  </conditionalFormatting>
  <conditionalFormatting sqref="AV63 AV67">
    <cfRule type="expression" priority="182" dxfId="200" stopIfTrue="1">
      <formula>$H60&gt;=""</formula>
    </cfRule>
    <cfRule type="expression" priority="183" dxfId="191" stopIfTrue="1">
      <formula>$H60&lt;=AT60+(AP60-AT60)/4</formula>
    </cfRule>
  </conditionalFormatting>
  <conditionalFormatting sqref="AW63 AW67">
    <cfRule type="expression" priority="184" dxfId="201" stopIfTrue="1">
      <formula>$H60&gt;=""</formula>
    </cfRule>
    <cfRule type="expression" priority="185" dxfId="193" stopIfTrue="1">
      <formula>$H60&lt;=AT60</formula>
    </cfRule>
  </conditionalFormatting>
  <printOptions horizontalCentered="1"/>
  <pageMargins left="0.5" right="0.5" top="0.5" bottom="0.5" header="0.5" footer="0.5"/>
  <pageSetup fitToHeight="1" fitToWidth="1" horizontalDpi="600" verticalDpi="600" orientation="landscape" scale="71" r:id="rId2"/>
  <drawing r:id="rId1"/>
</worksheet>
</file>

<file path=xl/worksheets/sheet2.xml><?xml version="1.0" encoding="utf-8"?>
<worksheet xmlns="http://schemas.openxmlformats.org/spreadsheetml/2006/main" xmlns:r="http://schemas.openxmlformats.org/officeDocument/2006/relationships">
  <dimension ref="A2:A8"/>
  <sheetViews>
    <sheetView zoomScalePageLayoutView="0" workbookViewId="0" topLeftCell="A1">
      <selection activeCell="A2" sqref="A2"/>
    </sheetView>
  </sheetViews>
  <sheetFormatPr defaultColWidth="9.140625" defaultRowHeight="12.75"/>
  <cols>
    <col min="1" max="1" width="78.57421875" style="0" customWidth="1"/>
  </cols>
  <sheetData>
    <row r="2" ht="15">
      <c r="A2" s="103" t="s">
        <v>44</v>
      </c>
    </row>
    <row r="4" ht="48" customHeight="1">
      <c r="A4" s="104" t="s">
        <v>45</v>
      </c>
    </row>
    <row r="5" ht="48" customHeight="1">
      <c r="A5" s="104" t="s">
        <v>46</v>
      </c>
    </row>
    <row r="6" ht="72" customHeight="1">
      <c r="A6" s="104" t="s">
        <v>49</v>
      </c>
    </row>
    <row r="7" ht="48" customHeight="1">
      <c r="A7" s="104" t="s">
        <v>47</v>
      </c>
    </row>
    <row r="8" ht="48" customHeight="1">
      <c r="A8" s="104" t="s">
        <v>48</v>
      </c>
    </row>
  </sheetData>
  <sheetProtection/>
  <printOptions horizontalCentered="1"/>
  <pageMargins left="0.75" right="1"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Rand</dc:creator>
  <cp:keywords/>
  <dc:description/>
  <cp:lastModifiedBy>Keith Bilbrey</cp:lastModifiedBy>
  <cp:lastPrinted>2011-04-01T23:30:22Z</cp:lastPrinted>
  <dcterms:created xsi:type="dcterms:W3CDTF">2010-12-23T19:49:01Z</dcterms:created>
  <dcterms:modified xsi:type="dcterms:W3CDTF">2011-12-16T15:49:44Z</dcterms:modified>
  <cp:category/>
  <cp:version/>
  <cp:contentType/>
  <cp:contentStatus/>
</cp:coreProperties>
</file>